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9AnnualReport\"/>
    </mc:Choice>
  </mc:AlternateContent>
  <xr:revisionPtr revIDLastSave="0" documentId="13_ncr:1_{C3CC90F1-0E17-4DF9-B5C2-60F832E85E0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able H-14A" sheetId="3" r:id="rId1"/>
  </sheets>
  <definedNames>
    <definedName name="_xlnm.Print_Area" localSheetId="0">'Table H-14A'!$A$1:$G$125</definedName>
    <definedName name="_xlnm.Print_Titles" localSheetId="0">'Table H-14A'!$1:$5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2" i="3" l="1"/>
  <c r="G112" i="3" s="1"/>
  <c r="C111" i="3"/>
  <c r="G111" i="3" s="1"/>
  <c r="C110" i="3"/>
  <c r="G110" i="3" s="1"/>
  <c r="C109" i="3"/>
  <c r="G109" i="3" s="1"/>
  <c r="C108" i="3"/>
  <c r="G108" i="3" s="1"/>
  <c r="C107" i="3"/>
  <c r="E107" i="3" s="1"/>
  <c r="C106" i="3"/>
  <c r="E106" i="3" s="1"/>
  <c r="C105" i="3"/>
  <c r="G105" i="3" s="1"/>
  <c r="C104" i="3"/>
  <c r="G104" i="3" s="1"/>
  <c r="F103" i="3"/>
  <c r="D103" i="3"/>
  <c r="C103" i="3"/>
  <c r="G103" i="3" s="1"/>
  <c r="C102" i="3"/>
  <c r="G102" i="3" s="1"/>
  <c r="C101" i="3"/>
  <c r="G101" i="3" s="1"/>
  <c r="C100" i="3"/>
  <c r="G100" i="3" s="1"/>
  <c r="C99" i="3"/>
  <c r="G99" i="3" s="1"/>
  <c r="C98" i="3"/>
  <c r="G98" i="3" s="1"/>
  <c r="C97" i="3"/>
  <c r="E97" i="3" s="1"/>
  <c r="C96" i="3"/>
  <c r="G96" i="3" s="1"/>
  <c r="C95" i="3"/>
  <c r="E95" i="3" s="1"/>
  <c r="F94" i="3"/>
  <c r="D94" i="3"/>
  <c r="C94" i="3"/>
  <c r="C93" i="3"/>
  <c r="G93" i="3" s="1"/>
  <c r="C92" i="3"/>
  <c r="G92" i="3" s="1"/>
  <c r="C91" i="3"/>
  <c r="G91" i="3" s="1"/>
  <c r="G90" i="3"/>
  <c r="E90" i="3"/>
  <c r="C90" i="3"/>
  <c r="C89" i="3"/>
  <c r="G89" i="3" s="1"/>
  <c r="C88" i="3"/>
  <c r="E88" i="3" s="1"/>
  <c r="G87" i="3"/>
  <c r="C87" i="3"/>
  <c r="E87" i="3" s="1"/>
  <c r="C86" i="3"/>
  <c r="G86" i="3" s="1"/>
  <c r="C85" i="3"/>
  <c r="G85" i="3" s="1"/>
  <c r="C84" i="3"/>
  <c r="G84" i="3" s="1"/>
  <c r="C83" i="3"/>
  <c r="G83" i="3" s="1"/>
  <c r="C82" i="3"/>
  <c r="E82" i="3" s="1"/>
  <c r="C81" i="3"/>
  <c r="G81" i="3" s="1"/>
  <c r="C80" i="3"/>
  <c r="E80" i="3" s="1"/>
  <c r="C79" i="3"/>
  <c r="E79" i="3" s="1"/>
  <c r="F78" i="3"/>
  <c r="D78" i="3"/>
  <c r="C78" i="3"/>
  <c r="C77" i="3"/>
  <c r="E77" i="3" s="1"/>
  <c r="C76" i="3"/>
  <c r="G76" i="3" s="1"/>
  <c r="C75" i="3"/>
  <c r="G75" i="3" s="1"/>
  <c r="C74" i="3"/>
  <c r="G74" i="3" s="1"/>
  <c r="C73" i="3"/>
  <c r="G73" i="3" s="1"/>
  <c r="C72" i="3"/>
  <c r="G72" i="3" s="1"/>
  <c r="C71" i="3"/>
  <c r="G71" i="3" s="1"/>
  <c r="C70" i="3"/>
  <c r="E70" i="3" s="1"/>
  <c r="C69" i="3"/>
  <c r="E69" i="3" s="1"/>
  <c r="C68" i="3"/>
  <c r="G68" i="3" s="1"/>
  <c r="F67" i="3"/>
  <c r="D67" i="3"/>
  <c r="C66" i="3"/>
  <c r="G66" i="3" s="1"/>
  <c r="C65" i="3"/>
  <c r="G65" i="3" s="1"/>
  <c r="C64" i="3"/>
  <c r="G64" i="3" s="1"/>
  <c r="C63" i="3"/>
  <c r="G63" i="3" s="1"/>
  <c r="C62" i="3"/>
  <c r="G62" i="3" s="1"/>
  <c r="E61" i="3"/>
  <c r="C61" i="3"/>
  <c r="G61" i="3" s="1"/>
  <c r="C60" i="3"/>
  <c r="E60" i="3" s="1"/>
  <c r="F59" i="3"/>
  <c r="D59" i="3"/>
  <c r="C58" i="3"/>
  <c r="E58" i="3" s="1"/>
  <c r="C57" i="3"/>
  <c r="E57" i="3" s="1"/>
  <c r="C56" i="3"/>
  <c r="E56" i="3" s="1"/>
  <c r="C55" i="3"/>
  <c r="G55" i="3" s="1"/>
  <c r="C54" i="3"/>
  <c r="G54" i="3" s="1"/>
  <c r="C53" i="3"/>
  <c r="G53" i="3" s="1"/>
  <c r="C52" i="3"/>
  <c r="G52" i="3" s="1"/>
  <c r="C51" i="3"/>
  <c r="G51" i="3" s="1"/>
  <c r="C50" i="3"/>
  <c r="E50" i="3" s="1"/>
  <c r="F49" i="3"/>
  <c r="F7" i="3" s="1"/>
  <c r="D49" i="3"/>
  <c r="C48" i="3"/>
  <c r="E48" i="3" s="1"/>
  <c r="C47" i="3"/>
  <c r="E47" i="3" s="1"/>
  <c r="G46" i="3"/>
  <c r="C46" i="3"/>
  <c r="E46" i="3" s="1"/>
  <c r="C45" i="3"/>
  <c r="E45" i="3" s="1"/>
  <c r="C44" i="3"/>
  <c r="G44" i="3" s="1"/>
  <c r="C43" i="3"/>
  <c r="G43" i="3" s="1"/>
  <c r="C42" i="3"/>
  <c r="G42" i="3" s="1"/>
  <c r="C41" i="3"/>
  <c r="G41" i="3" s="1"/>
  <c r="C40" i="3"/>
  <c r="E40" i="3" s="1"/>
  <c r="F39" i="3"/>
  <c r="D39" i="3"/>
  <c r="C38" i="3"/>
  <c r="E38" i="3" s="1"/>
  <c r="C37" i="3"/>
  <c r="E37" i="3" s="1"/>
  <c r="C36" i="3"/>
  <c r="E36" i="3" s="1"/>
  <c r="C35" i="3"/>
  <c r="G35" i="3" s="1"/>
  <c r="C34" i="3"/>
  <c r="G34" i="3" s="1"/>
  <c r="C33" i="3"/>
  <c r="G33" i="3" s="1"/>
  <c r="C32" i="3"/>
  <c r="G32" i="3" s="1"/>
  <c r="C31" i="3"/>
  <c r="G31" i="3" s="1"/>
  <c r="C30" i="3"/>
  <c r="E30" i="3" s="1"/>
  <c r="F29" i="3"/>
  <c r="D29" i="3"/>
  <c r="C28" i="3"/>
  <c r="E28" i="3" s="1"/>
  <c r="C27" i="3"/>
  <c r="E27" i="3" s="1"/>
  <c r="C26" i="3"/>
  <c r="E26" i="3" s="1"/>
  <c r="C25" i="3"/>
  <c r="E25" i="3" s="1"/>
  <c r="C24" i="3"/>
  <c r="G24" i="3" s="1"/>
  <c r="C23" i="3"/>
  <c r="G23" i="3" s="1"/>
  <c r="F22" i="3"/>
  <c r="D22" i="3"/>
  <c r="C21" i="3"/>
  <c r="G21" i="3" s="1"/>
  <c r="C20" i="3"/>
  <c r="E20" i="3" s="1"/>
  <c r="C19" i="3"/>
  <c r="G19" i="3" s="1"/>
  <c r="C18" i="3"/>
  <c r="E18" i="3" s="1"/>
  <c r="C17" i="3"/>
  <c r="E17" i="3" s="1"/>
  <c r="C16" i="3"/>
  <c r="E16" i="3" s="1"/>
  <c r="F15" i="3"/>
  <c r="D15" i="3"/>
  <c r="C14" i="3"/>
  <c r="E14" i="3" s="1"/>
  <c r="C13" i="3"/>
  <c r="E13" i="3" s="1"/>
  <c r="C12" i="3"/>
  <c r="G12" i="3" s="1"/>
  <c r="C11" i="3"/>
  <c r="G11" i="3" s="1"/>
  <c r="C10" i="3"/>
  <c r="G10" i="3" s="1"/>
  <c r="F9" i="3"/>
  <c r="C9" i="3" s="1"/>
  <c r="D9" i="3"/>
  <c r="G56" i="3" l="1"/>
  <c r="G20" i="3"/>
  <c r="G26" i="3"/>
  <c r="G69" i="3"/>
  <c r="G106" i="3"/>
  <c r="G14" i="3"/>
  <c r="E31" i="3"/>
  <c r="E51" i="3"/>
  <c r="G77" i="3"/>
  <c r="G16" i="3"/>
  <c r="E41" i="3"/>
  <c r="G36" i="3"/>
  <c r="C67" i="3"/>
  <c r="E67" i="3" s="1"/>
  <c r="E72" i="3"/>
  <c r="G97" i="3"/>
  <c r="G17" i="3"/>
  <c r="E22" i="3"/>
  <c r="G27" i="3"/>
  <c r="E32" i="3"/>
  <c r="G37" i="3"/>
  <c r="E42" i="3"/>
  <c r="G47" i="3"/>
  <c r="E52" i="3"/>
  <c r="G57" i="3"/>
  <c r="E62" i="3"/>
  <c r="E78" i="3"/>
  <c r="G82" i="3"/>
  <c r="E94" i="3"/>
  <c r="E103" i="3"/>
  <c r="G107" i="3"/>
  <c r="D7" i="3"/>
  <c r="C7" i="3" s="1"/>
  <c r="E7" i="3" s="1"/>
  <c r="C22" i="3"/>
  <c r="G22" i="3" s="1"/>
  <c r="G78" i="3"/>
  <c r="G94" i="3"/>
  <c r="E19" i="3"/>
  <c r="E100" i="3"/>
  <c r="E10" i="3"/>
  <c r="C15" i="3"/>
  <c r="E15" i="3" s="1"/>
  <c r="E96" i="3"/>
  <c r="E110" i="3"/>
  <c r="G9" i="3"/>
  <c r="G79" i="3"/>
  <c r="E71" i="3"/>
  <c r="E59" i="3"/>
  <c r="E35" i="3"/>
  <c r="E75" i="3"/>
  <c r="E85" i="3"/>
  <c r="E105" i="3"/>
  <c r="G25" i="3"/>
  <c r="G45" i="3"/>
  <c r="E98" i="3"/>
  <c r="E108" i="3"/>
  <c r="E11" i="3"/>
  <c r="G18" i="3"/>
  <c r="E21" i="3"/>
  <c r="E23" i="3"/>
  <c r="G28" i="3"/>
  <c r="G30" i="3"/>
  <c r="E33" i="3"/>
  <c r="G38" i="3"/>
  <c r="G40" i="3"/>
  <c r="E43" i="3"/>
  <c r="G48" i="3"/>
  <c r="G50" i="3"/>
  <c r="E53" i="3"/>
  <c r="G58" i="3"/>
  <c r="G60" i="3"/>
  <c r="E63" i="3"/>
  <c r="G70" i="3"/>
  <c r="E73" i="3"/>
  <c r="G80" i="3"/>
  <c r="E83" i="3"/>
  <c r="G88" i="3"/>
  <c r="E91" i="3"/>
  <c r="E101" i="3"/>
  <c r="E111" i="3"/>
  <c r="E55" i="3"/>
  <c r="E93" i="3"/>
  <c r="G95" i="3"/>
  <c r="E9" i="3"/>
  <c r="C29" i="3"/>
  <c r="G29" i="3" s="1"/>
  <c r="C39" i="3"/>
  <c r="G39" i="3" s="1"/>
  <c r="C49" i="3"/>
  <c r="G49" i="3" s="1"/>
  <c r="C59" i="3"/>
  <c r="G59" i="3" s="1"/>
  <c r="E66" i="3"/>
  <c r="E68" i="3"/>
  <c r="E76" i="3"/>
  <c r="E86" i="3"/>
  <c r="E65" i="3"/>
  <c r="G13" i="3"/>
  <c r="E81" i="3"/>
  <c r="E89" i="3"/>
  <c r="E99" i="3"/>
  <c r="E109" i="3"/>
  <c r="E24" i="3"/>
  <c r="E34" i="3"/>
  <c r="E44" i="3"/>
  <c r="E54" i="3"/>
  <c r="E64" i="3"/>
  <c r="E74" i="3"/>
  <c r="E84" i="3"/>
  <c r="E92" i="3"/>
  <c r="E102" i="3"/>
  <c r="E104" i="3"/>
  <c r="E112" i="3"/>
  <c r="E12" i="3"/>
  <c r="E49" i="3" l="1"/>
  <c r="G67" i="3"/>
  <c r="G15" i="3"/>
  <c r="G7" i="3"/>
  <c r="E39" i="3"/>
  <c r="E29" i="3"/>
</calcChain>
</file>

<file path=xl/sharedStrings.xml><?xml version="1.0" encoding="utf-8"?>
<sst xmlns="http://schemas.openxmlformats.org/spreadsheetml/2006/main" count="121" uniqueCount="119">
  <si>
    <t>Table H-14A.</t>
  </si>
  <si>
    <t>For the 12-Month Period Ending September 30, 2019</t>
  </si>
  <si>
    <t>Circuit and District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</si>
  <si>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</si>
  <si>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</si>
  <si>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</si>
  <si>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</si>
  <si>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</si>
  <si>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</si>
  <si>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</si>
  <si>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</si>
  <si>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</si>
  <si>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</si>
  <si>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</si>
  <si>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</si>
  <si>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</si>
  <si>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</si>
  <si>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</si>
  <si>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</si>
  <si>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</si>
  <si>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</si>
  <si>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</si>
  <si>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</si>
  <si>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</si>
  <si>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</si>
  <si>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</si>
  <si>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</si>
  <si>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</si>
  <si>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</si>
  <si>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</si>
  <si>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</si>
  <si>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</si>
  <si>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</si>
  <si>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</si>
  <si>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</si>
  <si>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</si>
  <si>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</si>
  <si>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</si>
  <si>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</si>
  <si>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</si>
  <si>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</si>
  <si>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</si>
  <si>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</si>
  <si>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</si>
  <si>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</si>
  <si>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</si>
  <si>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</si>
  <si>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</si>
  <si>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</si>
  <si>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</si>
  <si>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</si>
  <si>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</si>
  <si>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</si>
  <si>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</si>
  <si>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</si>
  <si>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</si>
  <si>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</si>
  <si>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</si>
  <si>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</si>
  <si>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</si>
  <si>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</si>
  <si>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</si>
  <si>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</si>
  <si>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</si>
  <si>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</si>
  <si>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</si>
  <si>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</si>
  <si>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</si>
  <si>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</si>
  <si>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</si>
  <si>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</si>
  <si>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</si>
  <si>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</si>
  <si>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</si>
  <si>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</si>
  <si>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</si>
  <si>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</si>
  <si>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</si>
  <si>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</si>
  <si>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</si>
  <si>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</si>
  <si>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</si>
  <si>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</si>
  <si>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</si>
  <si>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</si>
  <si>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</si>
  <si>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</si>
  <si>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</si>
  <si>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</si>
  <si>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</si>
  <si>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</si>
  <si>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</si>
  <si>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</si>
  <si>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</si>
  <si>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</si>
  <si>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</si>
  <si>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</si>
  <si>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</si>
  <si>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</si>
  <si>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</si>
  <si>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</si>
  <si>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</si>
  <si>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</si>
  <si>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</si>
  <si>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</si>
  <si>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</si>
  <si>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</si>
  <si>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</si>
  <si>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</si>
  <si>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</si>
  <si>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</si>
  <si>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t>NOTE: Includes data reported for previous periods on Table H-9.</t>
  </si>
  <si>
    <r>
      <t>1</t>
    </r>
    <r>
      <rPr>
        <sz val="8"/>
        <color indexed="8"/>
        <rFont val="Arial"/>
        <family val="2"/>
      </rPr>
      <t xml:space="preserve"> Data represents defendants whose cases were activated during the 12-month period. Excludes dismissals, cases in which release is not possible within 90 days, transfers out, and cases that were later converted to diversion cases during the period. </t>
    </r>
  </si>
  <si>
    <r>
      <t xml:space="preserve">2 </t>
    </r>
    <r>
      <rPr>
        <sz val="8"/>
        <rFont val="Arial"/>
        <family val="2"/>
      </rPr>
      <t>Includes data reported for previous periods as "never released."</t>
    </r>
  </si>
  <si>
    <r>
      <t xml:space="preserve">3 </t>
    </r>
    <r>
      <rPr>
        <sz val="8"/>
        <rFont val="Arial"/>
        <family val="2"/>
      </rPr>
      <t>Includes data reported for previous periods as "later released," "released and later detained," and "never detained."</t>
    </r>
  </si>
  <si>
    <t>U.S. District Courts—Pretrial Services Release and Detention, Excluding Immigration Cases</t>
  </si>
  <si>
    <r>
      <t xml:space="preserve">Detained and Never Released </t>
    </r>
    <r>
      <rPr>
        <b/>
        <vertAlign val="superscript"/>
        <sz val="8"/>
        <rFont val="Arial"/>
        <family val="2"/>
      </rPr>
      <t>2</t>
    </r>
  </si>
  <si>
    <r>
      <t xml:space="preserve">Released </t>
    </r>
    <r>
      <rPr>
        <b/>
        <vertAlign val="superscript"/>
        <sz val="8"/>
        <rFont val="Arial"/>
        <family val="2"/>
      </rPr>
      <t>3</t>
    </r>
  </si>
  <si>
    <r>
      <t xml:space="preserve">Cases </t>
    </r>
    <r>
      <rPr>
        <b/>
        <vertAlign val="superscript"/>
        <sz val="8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</si>
</sst>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0" xfId="0" applyNumberFormat="1" applyFont="1" applyFill="1" applyBorder="1"/>
    <xf numFmtId="0" fontId="3" fillId="0" borderId="0" xfId="1" applyNumberFormat="1" applyFont="1" applyFill="1" applyBorder="1" applyAlignment="1">
      <alignment horizontal="left"/>
    </xf>
    <xf numFmtId="0" fontId="8" fillId="0" borderId="2" xfId="0" applyNumberFormat="1" applyFont="1" applyFill="1" applyBorder="1"/>
    <xf numFmtId="0" fontId="8" fillId="0" borderId="3" xfId="0" applyNumberFormat="1" applyFont="1" applyFill="1" applyBorder="1"/>
    <xf numFmtId="0" fontId="8" fillId="0" borderId="4" xfId="0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8" fillId="0" borderId="5" xfId="0" applyNumberFormat="1" applyFont="1" applyFill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8" fillId="0" borderId="10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/>
    <xf numFmtId="0" fontId="3" fillId="0" borderId="0" xfId="1" applyNumberFormat="1" applyFont="1" applyFill="1" applyBorder="1" applyAlignment="1">
      <alignment horizontal="left"/>
    </xf>
    <xf numFmtId="0" fontId="8" fillId="0" borderId="8" xfId="0" applyNumberFormat="1" applyFont="1" applyFill="1" applyBorder="1" applyAlignment="1">
      <alignment horizontal="center" wrapText="1"/>
    </xf>
    <xf numFmtId="0" fontId="8" fillId="0" borderId="9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center"/>
    </xf>
    <xf numFmtId="0" fontId="8" fillId="0" borderId="10" xfId="0" applyNumberFormat="1" applyFont="1" applyFill="1" applyBorder="1" applyAlignment="1">
      <alignment horizontal="center" wrapText="1"/>
    </xf>
    <xf numFmtId="0" fontId="8" fillId="0" borderId="11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I118"/>
  <sheetViews>
    <sheetView tabSelected="1" zoomScaleNormal="100" zoomScaleSheetLayoutView="100" workbookViewId="0">
      <selection activeCell="J29" sqref="J29"/>
    </sheetView>
  </sheetViews>
  <sheetFormatPr defaultRowHeight="12" customHeight="1" x14ac:dyDescent="0.2"/>
  <cols>
    <col min="1" max="1" width="5" customWidth="1"/>
    <col min="2" max="2" width="12.85546875" customWidth="1"/>
    <col min="3" max="4" width="19.42578125" customWidth="1"/>
    <col min="5" max="5" width="15" customWidth="1"/>
    <col min="6" max="6" width="19.42578125" customWidth="1"/>
    <col min="7" max="7" width="15" customWidth="1"/>
    <col min="8" max="8" width="13.5703125" customWidth="1"/>
    <col min="9" max="10" width="14" customWidth="1"/>
  </cols>
  <sheetData>
    <row r="1" spans="1:35" s="1" customFormat="1" ht="12" customHeight="1" x14ac:dyDescent="0.2">
      <c r="A1" s="21" t="s">
        <v>0</v>
      </c>
      <c r="B1" s="21"/>
      <c r="C1" s="22"/>
      <c r="D1" s="22"/>
      <c r="E1" s="22"/>
      <c r="F1" s="22"/>
      <c r="G1" s="2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2" customHeight="1" x14ac:dyDescent="0.2">
      <c r="A2" s="23" t="s">
        <v>115</v>
      </c>
      <c r="B2" s="23"/>
      <c r="C2" s="23"/>
      <c r="D2" s="23"/>
      <c r="E2" s="23"/>
      <c r="F2" s="23"/>
      <c r="G2" s="2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2" customHeight="1" x14ac:dyDescent="0.2">
      <c r="A3" s="23" t="s">
        <v>1</v>
      </c>
      <c r="B3" s="23"/>
      <c r="C3" s="23"/>
      <c r="D3" s="24"/>
      <c r="E3" s="24"/>
      <c r="F3" s="24"/>
      <c r="G3" s="2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7" customFormat="1" ht="12" customHeight="1" x14ac:dyDescent="0.2">
      <c r="A4" s="4"/>
      <c r="B4" s="5"/>
      <c r="C4" s="6"/>
      <c r="D4" s="29" t="s">
        <v>116</v>
      </c>
      <c r="E4" s="30"/>
      <c r="F4" s="17" t="s">
        <v>117</v>
      </c>
      <c r="G4" s="18"/>
    </row>
    <row r="5" spans="1:35" s="7" customFormat="1" ht="12" customHeight="1" x14ac:dyDescent="0.2">
      <c r="A5" s="26" t="s">
        <v>2</v>
      </c>
      <c r="B5" s="27"/>
      <c r="C5" s="8" t="s">
        <v>118</v>
      </c>
      <c r="D5" s="9" t="s">
        <v>3</v>
      </c>
      <c r="E5" s="9" t="s">
        <v>4</v>
      </c>
      <c r="F5" s="10" t="s">
        <v>3</v>
      </c>
      <c r="G5" s="8" t="s">
        <v>4</v>
      </c>
    </row>
    <row r="6" spans="1:35" s="11" customFormat="1" ht="11.1" customHeight="1" x14ac:dyDescent="0.2"/>
    <row r="7" spans="1:35" s="7" customFormat="1" ht="11.1" customHeight="1" x14ac:dyDescent="0.2">
      <c r="A7" s="28" t="s">
        <v>5</v>
      </c>
      <c r="B7" s="28"/>
      <c r="C7" s="12">
        <f>SUM(D7,F7)</f>
        <v>62803</v>
      </c>
      <c r="D7" s="12">
        <f>SUM(D9,D15,D22,D29,D39,D49,D59,D67,D78,D94,D103)</f>
        <v>38332</v>
      </c>
      <c r="E7" s="13">
        <f>IF(D7=0,".0",D7/C7*100)</f>
        <v>61.035300861423814</v>
      </c>
      <c r="F7" s="12">
        <f>SUM(F9,F15,F22,F29,F39,F49,F59,F67,F78,F94,F103)</f>
        <v>24471</v>
      </c>
      <c r="G7" s="13">
        <f>IF(F7=0,".0",F7/C7*100)</f>
        <v>38.964699138576179</v>
      </c>
    </row>
    <row r="8" spans="1:35" s="7" customFormat="1" ht="11.1" customHeight="1" x14ac:dyDescent="0.2">
      <c r="C8" s="12"/>
      <c r="D8" s="12"/>
      <c r="E8" s="14"/>
      <c r="F8" s="12"/>
      <c r="G8" s="14"/>
    </row>
    <row r="9" spans="1:35" s="7" customFormat="1" ht="11.1" customHeight="1" x14ac:dyDescent="0.2">
      <c r="A9" s="7" t="s">
        <v>6</v>
      </c>
      <c r="C9" s="12">
        <f t="shared" ref="C9:C72" si="0">SUM(D9,F9)</f>
        <v>2240</v>
      </c>
      <c r="D9" s="12">
        <f>SUM(D10:D14)</f>
        <v>1285</v>
      </c>
      <c r="E9" s="13">
        <f t="shared" ref="E9:E72" si="1">IF(D9=0,".0",D9/C9*100)</f>
        <v>57.366071428571431</v>
      </c>
      <c r="F9" s="12">
        <f>SUM(F10:F14)</f>
        <v>955</v>
      </c>
      <c r="G9" s="13">
        <f t="shared" ref="G9:G72" si="2">IF(F9=0,".0",F9/C9*100)</f>
        <v>42.633928571428569</v>
      </c>
    </row>
    <row r="10" spans="1:35" s="11" customFormat="1" ht="11.1" customHeight="1" x14ac:dyDescent="0.2">
      <c r="B10" s="11" t="s">
        <v>7</v>
      </c>
      <c r="C10" s="15">
        <f t="shared" si="0"/>
        <v>233</v>
      </c>
      <c r="D10" s="15">
        <v>85</v>
      </c>
      <c r="E10" s="16">
        <f t="shared" si="1"/>
        <v>36.480686695278969</v>
      </c>
      <c r="F10" s="15">
        <v>148</v>
      </c>
      <c r="G10" s="16">
        <f t="shared" si="2"/>
        <v>63.519313304721024</v>
      </c>
    </row>
    <row r="11" spans="1:35" s="11" customFormat="1" ht="11.1" customHeight="1" x14ac:dyDescent="0.2">
      <c r="B11" s="11" t="s">
        <v>8</v>
      </c>
      <c r="C11" s="15">
        <f t="shared" si="0"/>
        <v>619</v>
      </c>
      <c r="D11" s="15">
        <v>319</v>
      </c>
      <c r="E11" s="16">
        <f t="shared" si="1"/>
        <v>51.534733441033929</v>
      </c>
      <c r="F11" s="15">
        <v>300</v>
      </c>
      <c r="G11" s="16">
        <f t="shared" si="2"/>
        <v>48.465266558966071</v>
      </c>
    </row>
    <row r="12" spans="1:35" s="11" customFormat="1" ht="11.1" customHeight="1" x14ac:dyDescent="0.2">
      <c r="B12" s="11" t="s">
        <v>9</v>
      </c>
      <c r="C12" s="15">
        <f t="shared" si="0"/>
        <v>221</v>
      </c>
      <c r="D12" s="15">
        <v>97</v>
      </c>
      <c r="E12" s="16">
        <f t="shared" si="1"/>
        <v>43.891402714932127</v>
      </c>
      <c r="F12" s="15">
        <v>124</v>
      </c>
      <c r="G12" s="16">
        <f t="shared" si="2"/>
        <v>56.108597285067873</v>
      </c>
    </row>
    <row r="13" spans="1:35" s="11" customFormat="1" ht="11.1" customHeight="1" x14ac:dyDescent="0.2">
      <c r="B13" s="11" t="s">
        <v>10</v>
      </c>
      <c r="C13" s="15">
        <f t="shared" si="0"/>
        <v>116</v>
      </c>
      <c r="D13" s="15">
        <v>54</v>
      </c>
      <c r="E13" s="16">
        <f t="shared" si="1"/>
        <v>46.551724137931032</v>
      </c>
      <c r="F13" s="15">
        <v>62</v>
      </c>
      <c r="G13" s="16">
        <f t="shared" si="2"/>
        <v>53.448275862068961</v>
      </c>
    </row>
    <row r="14" spans="1:35" s="11" customFormat="1" ht="11.1" customHeight="1" x14ac:dyDescent="0.2">
      <c r="B14" s="11" t="s">
        <v>11</v>
      </c>
      <c r="C14" s="15">
        <f t="shared" si="0"/>
        <v>1051</v>
      </c>
      <c r="D14" s="15">
        <v>730</v>
      </c>
      <c r="E14" s="16">
        <f t="shared" si="1"/>
        <v>69.45765937202664</v>
      </c>
      <c r="F14" s="15">
        <v>321</v>
      </c>
      <c r="G14" s="16">
        <f t="shared" si="2"/>
        <v>30.542340627973356</v>
      </c>
    </row>
    <row r="15" spans="1:35" s="7" customFormat="1" ht="11.1" customHeight="1" x14ac:dyDescent="0.2">
      <c r="A15" s="7" t="s">
        <v>12</v>
      </c>
      <c r="C15" s="12">
        <f t="shared" si="0"/>
        <v>3300</v>
      </c>
      <c r="D15" s="12">
        <f>SUM(D16:D21)</f>
        <v>1518</v>
      </c>
      <c r="E15" s="13">
        <f t="shared" si="1"/>
        <v>46</v>
      </c>
      <c r="F15" s="12">
        <f>SUM(F16:F21)</f>
        <v>1782</v>
      </c>
      <c r="G15" s="13">
        <f t="shared" si="2"/>
        <v>54</v>
      </c>
    </row>
    <row r="16" spans="1:35" s="11" customFormat="1" ht="11.1" customHeight="1" x14ac:dyDescent="0.2">
      <c r="B16" s="11" t="s">
        <v>13</v>
      </c>
      <c r="C16" s="15">
        <f t="shared" si="0"/>
        <v>444</v>
      </c>
      <c r="D16" s="15">
        <v>162</v>
      </c>
      <c r="E16" s="16">
        <f t="shared" si="1"/>
        <v>36.486486486486484</v>
      </c>
      <c r="F16" s="15">
        <v>282</v>
      </c>
      <c r="G16" s="16">
        <f t="shared" si="2"/>
        <v>63.513513513513509</v>
      </c>
    </row>
    <row r="17" spans="1:7" s="11" customFormat="1" ht="11.1" customHeight="1" x14ac:dyDescent="0.2">
      <c r="B17" s="11" t="s">
        <v>14</v>
      </c>
      <c r="C17" s="15">
        <f t="shared" si="0"/>
        <v>320</v>
      </c>
      <c r="D17" s="15">
        <v>203</v>
      </c>
      <c r="E17" s="16">
        <f t="shared" si="1"/>
        <v>63.4375</v>
      </c>
      <c r="F17" s="15">
        <v>117</v>
      </c>
      <c r="G17" s="16">
        <f t="shared" si="2"/>
        <v>36.5625</v>
      </c>
    </row>
    <row r="18" spans="1:7" s="11" customFormat="1" ht="11.1" customHeight="1" x14ac:dyDescent="0.2">
      <c r="B18" s="11" t="s">
        <v>15</v>
      </c>
      <c r="C18" s="15">
        <f t="shared" si="0"/>
        <v>660</v>
      </c>
      <c r="D18" s="15">
        <v>289</v>
      </c>
      <c r="E18" s="16">
        <f t="shared" si="1"/>
        <v>43.787878787878789</v>
      </c>
      <c r="F18" s="15">
        <v>371</v>
      </c>
      <c r="G18" s="16">
        <f t="shared" si="2"/>
        <v>56.212121212121211</v>
      </c>
    </row>
    <row r="19" spans="1:7" s="11" customFormat="1" ht="11.1" customHeight="1" x14ac:dyDescent="0.2">
      <c r="B19" s="11" t="s">
        <v>16</v>
      </c>
      <c r="C19" s="15">
        <f t="shared" si="0"/>
        <v>1248</v>
      </c>
      <c r="D19" s="15">
        <v>601</v>
      </c>
      <c r="E19" s="16">
        <f t="shared" si="1"/>
        <v>48.157051282051285</v>
      </c>
      <c r="F19" s="15">
        <v>647</v>
      </c>
      <c r="G19" s="16">
        <f t="shared" si="2"/>
        <v>51.842948717948723</v>
      </c>
    </row>
    <row r="20" spans="1:7" s="11" customFormat="1" ht="11.1" customHeight="1" x14ac:dyDescent="0.2">
      <c r="B20" s="11" t="s">
        <v>17</v>
      </c>
      <c r="C20" s="15">
        <f t="shared" si="0"/>
        <v>438</v>
      </c>
      <c r="D20" s="15">
        <v>176</v>
      </c>
      <c r="E20" s="16">
        <f t="shared" si="1"/>
        <v>40.182648401826484</v>
      </c>
      <c r="F20" s="15">
        <v>262</v>
      </c>
      <c r="G20" s="16">
        <f t="shared" si="2"/>
        <v>59.817351598173516</v>
      </c>
    </row>
    <row r="21" spans="1:7" s="11" customFormat="1" ht="11.1" customHeight="1" x14ac:dyDescent="0.2">
      <c r="B21" s="11" t="s">
        <v>18</v>
      </c>
      <c r="C21" s="15">
        <f t="shared" si="0"/>
        <v>190</v>
      </c>
      <c r="D21" s="15">
        <v>87</v>
      </c>
      <c r="E21" s="16">
        <f t="shared" si="1"/>
        <v>45.789473684210527</v>
      </c>
      <c r="F21" s="15">
        <v>103</v>
      </c>
      <c r="G21" s="16">
        <f t="shared" si="2"/>
        <v>54.210526315789473</v>
      </c>
    </row>
    <row r="22" spans="1:7" s="7" customFormat="1" ht="11.1" customHeight="1" x14ac:dyDescent="0.2">
      <c r="A22" s="7" t="s">
        <v>19</v>
      </c>
      <c r="C22" s="12">
        <f t="shared" si="0"/>
        <v>2901</v>
      </c>
      <c r="D22" s="12">
        <f>SUM(D23:D28)</f>
        <v>1454</v>
      </c>
      <c r="E22" s="13">
        <f t="shared" si="1"/>
        <v>50.120648052395723</v>
      </c>
      <c r="F22" s="12">
        <f>SUM(F23:F28)</f>
        <v>1447</v>
      </c>
      <c r="G22" s="13">
        <f t="shared" si="2"/>
        <v>49.87935194760427</v>
      </c>
    </row>
    <row r="23" spans="1:7" s="11" customFormat="1" ht="11.1" customHeight="1" x14ac:dyDescent="0.2">
      <c r="B23" s="11" t="s">
        <v>20</v>
      </c>
      <c r="C23" s="15">
        <f t="shared" si="0"/>
        <v>81</v>
      </c>
      <c r="D23" s="15">
        <v>51</v>
      </c>
      <c r="E23" s="16">
        <f t="shared" si="1"/>
        <v>62.962962962962962</v>
      </c>
      <c r="F23" s="15">
        <v>30</v>
      </c>
      <c r="G23" s="16">
        <f t="shared" si="2"/>
        <v>37.037037037037038</v>
      </c>
    </row>
    <row r="24" spans="1:7" s="11" customFormat="1" ht="11.1" customHeight="1" x14ac:dyDescent="0.2">
      <c r="B24" s="11" t="s">
        <v>21</v>
      </c>
      <c r="C24" s="15">
        <f t="shared" si="0"/>
        <v>1145</v>
      </c>
      <c r="D24" s="15">
        <v>488</v>
      </c>
      <c r="E24" s="16">
        <f t="shared" si="1"/>
        <v>42.620087336244538</v>
      </c>
      <c r="F24" s="15">
        <v>657</v>
      </c>
      <c r="G24" s="16">
        <f t="shared" si="2"/>
        <v>57.379912663755462</v>
      </c>
    </row>
    <row r="25" spans="1:7" s="11" customFormat="1" ht="11.1" customHeight="1" x14ac:dyDescent="0.2">
      <c r="B25" s="11" t="s">
        <v>22</v>
      </c>
      <c r="C25" s="15">
        <f t="shared" si="0"/>
        <v>738</v>
      </c>
      <c r="D25" s="15">
        <v>415</v>
      </c>
      <c r="E25" s="16">
        <f t="shared" si="1"/>
        <v>56.233062330623305</v>
      </c>
      <c r="F25" s="15">
        <v>323</v>
      </c>
      <c r="G25" s="16">
        <f t="shared" si="2"/>
        <v>43.766937669376695</v>
      </c>
    </row>
    <row r="26" spans="1:7" s="11" customFormat="1" ht="11.1" customHeight="1" x14ac:dyDescent="0.2">
      <c r="B26" s="11" t="s">
        <v>23</v>
      </c>
      <c r="C26" s="15">
        <f t="shared" si="0"/>
        <v>285</v>
      </c>
      <c r="D26" s="15">
        <v>169</v>
      </c>
      <c r="E26" s="16">
        <f t="shared" si="1"/>
        <v>59.298245614035082</v>
      </c>
      <c r="F26" s="15">
        <v>116</v>
      </c>
      <c r="G26" s="16">
        <f t="shared" si="2"/>
        <v>40.701754385964911</v>
      </c>
    </row>
    <row r="27" spans="1:7" s="11" customFormat="1" ht="11.1" customHeight="1" x14ac:dyDescent="0.2">
      <c r="B27" s="11" t="s">
        <v>24</v>
      </c>
      <c r="C27" s="15">
        <f t="shared" si="0"/>
        <v>550</v>
      </c>
      <c r="D27" s="15">
        <v>287</v>
      </c>
      <c r="E27" s="16">
        <f t="shared" si="1"/>
        <v>52.181818181818187</v>
      </c>
      <c r="F27" s="15">
        <v>263</v>
      </c>
      <c r="G27" s="16">
        <f t="shared" si="2"/>
        <v>47.81818181818182</v>
      </c>
    </row>
    <row r="28" spans="1:7" s="11" customFormat="1" ht="11.1" customHeight="1" x14ac:dyDescent="0.2">
      <c r="B28" s="11" t="s">
        <v>25</v>
      </c>
      <c r="C28" s="15">
        <f t="shared" si="0"/>
        <v>102</v>
      </c>
      <c r="D28" s="15">
        <v>44</v>
      </c>
      <c r="E28" s="16">
        <f t="shared" si="1"/>
        <v>43.137254901960787</v>
      </c>
      <c r="F28" s="15">
        <v>58</v>
      </c>
      <c r="G28" s="16">
        <f t="shared" si="2"/>
        <v>56.862745098039213</v>
      </c>
    </row>
    <row r="29" spans="1:7" s="7" customFormat="1" ht="11.1" customHeight="1" x14ac:dyDescent="0.2">
      <c r="A29" s="7" t="s">
        <v>26</v>
      </c>
      <c r="C29" s="12">
        <f t="shared" si="0"/>
        <v>5089</v>
      </c>
      <c r="D29" s="12">
        <f>SUM(D30:D38)</f>
        <v>2833</v>
      </c>
      <c r="E29" s="13">
        <f t="shared" si="1"/>
        <v>55.66909019453724</v>
      </c>
      <c r="F29" s="12">
        <f>SUM(F30:F38)</f>
        <v>2256</v>
      </c>
      <c r="G29" s="13">
        <f t="shared" si="2"/>
        <v>44.330909805462767</v>
      </c>
    </row>
    <row r="30" spans="1:7" s="11" customFormat="1" ht="11.1" customHeight="1" x14ac:dyDescent="0.2">
      <c r="B30" s="11" t="s">
        <v>27</v>
      </c>
      <c r="C30" s="15">
        <f t="shared" si="0"/>
        <v>606</v>
      </c>
      <c r="D30" s="15">
        <v>349</v>
      </c>
      <c r="E30" s="16">
        <f t="shared" si="1"/>
        <v>57.590759075907592</v>
      </c>
      <c r="F30" s="15">
        <v>257</v>
      </c>
      <c r="G30" s="16">
        <f t="shared" si="2"/>
        <v>42.409240924092408</v>
      </c>
    </row>
    <row r="31" spans="1:7" s="11" customFormat="1" ht="11.1" customHeight="1" x14ac:dyDescent="0.2">
      <c r="B31" s="11" t="s">
        <v>28</v>
      </c>
      <c r="C31" s="15">
        <f t="shared" si="0"/>
        <v>937</v>
      </c>
      <c r="D31" s="15">
        <v>614</v>
      </c>
      <c r="E31" s="16">
        <f t="shared" si="1"/>
        <v>65.5282817502668</v>
      </c>
      <c r="F31" s="15">
        <v>323</v>
      </c>
      <c r="G31" s="16">
        <f t="shared" si="2"/>
        <v>34.471718249733193</v>
      </c>
    </row>
    <row r="32" spans="1:7" s="11" customFormat="1" ht="11.1" customHeight="1" x14ac:dyDescent="0.2">
      <c r="B32" s="11" t="s">
        <v>29</v>
      </c>
      <c r="C32" s="15">
        <f t="shared" si="0"/>
        <v>349</v>
      </c>
      <c r="D32" s="15">
        <v>207</v>
      </c>
      <c r="E32" s="16">
        <f t="shared" si="1"/>
        <v>59.312320916905449</v>
      </c>
      <c r="F32" s="15">
        <v>142</v>
      </c>
      <c r="G32" s="16">
        <f t="shared" si="2"/>
        <v>40.687679083094558</v>
      </c>
    </row>
    <row r="33" spans="1:7" s="11" customFormat="1" ht="11.1" customHeight="1" x14ac:dyDescent="0.2">
      <c r="B33" s="11" t="s">
        <v>30</v>
      </c>
      <c r="C33" s="15">
        <f t="shared" si="0"/>
        <v>467</v>
      </c>
      <c r="D33" s="15">
        <v>340</v>
      </c>
      <c r="E33" s="16">
        <f t="shared" si="1"/>
        <v>72.805139186295492</v>
      </c>
      <c r="F33" s="15">
        <v>127</v>
      </c>
      <c r="G33" s="16">
        <f t="shared" si="2"/>
        <v>27.194860813704498</v>
      </c>
    </row>
    <row r="34" spans="1:7" s="11" customFormat="1" ht="11.1" customHeight="1" x14ac:dyDescent="0.2">
      <c r="B34" s="11" t="s">
        <v>31</v>
      </c>
      <c r="C34" s="15">
        <f t="shared" si="0"/>
        <v>605</v>
      </c>
      <c r="D34" s="15">
        <v>273</v>
      </c>
      <c r="E34" s="16">
        <f t="shared" si="1"/>
        <v>45.123966942148755</v>
      </c>
      <c r="F34" s="15">
        <v>332</v>
      </c>
      <c r="G34" s="16">
        <f t="shared" si="2"/>
        <v>54.876033057851238</v>
      </c>
    </row>
    <row r="35" spans="1:7" s="11" customFormat="1" ht="11.1" customHeight="1" x14ac:dyDescent="0.2">
      <c r="B35" s="11" t="s">
        <v>32</v>
      </c>
      <c r="C35" s="15">
        <f t="shared" si="0"/>
        <v>1196</v>
      </c>
      <c r="D35" s="15">
        <v>527</v>
      </c>
      <c r="E35" s="16">
        <f t="shared" si="1"/>
        <v>44.063545150501668</v>
      </c>
      <c r="F35" s="15">
        <v>669</v>
      </c>
      <c r="G35" s="16">
        <f t="shared" si="2"/>
        <v>55.936454849498332</v>
      </c>
    </row>
    <row r="36" spans="1:7" s="11" customFormat="1" ht="11.1" customHeight="1" x14ac:dyDescent="0.2">
      <c r="B36" s="11" t="s">
        <v>33</v>
      </c>
      <c r="C36" s="15">
        <f t="shared" si="0"/>
        <v>276</v>
      </c>
      <c r="D36" s="15">
        <v>164</v>
      </c>
      <c r="E36" s="16">
        <f t="shared" si="1"/>
        <v>59.420289855072461</v>
      </c>
      <c r="F36" s="15">
        <v>112</v>
      </c>
      <c r="G36" s="16">
        <f t="shared" si="2"/>
        <v>40.579710144927539</v>
      </c>
    </row>
    <row r="37" spans="1:7" s="11" customFormat="1" ht="11.1" customHeight="1" x14ac:dyDescent="0.2">
      <c r="B37" s="11" t="s">
        <v>34</v>
      </c>
      <c r="C37" s="15">
        <f t="shared" si="0"/>
        <v>308</v>
      </c>
      <c r="D37" s="15">
        <v>126</v>
      </c>
      <c r="E37" s="16">
        <f t="shared" si="1"/>
        <v>40.909090909090914</v>
      </c>
      <c r="F37" s="15">
        <v>182</v>
      </c>
      <c r="G37" s="16">
        <f t="shared" si="2"/>
        <v>59.090909090909093</v>
      </c>
    </row>
    <row r="38" spans="1:7" s="11" customFormat="1" ht="11.1" customHeight="1" x14ac:dyDescent="0.2">
      <c r="B38" s="11" t="s">
        <v>35</v>
      </c>
      <c r="C38" s="15">
        <f t="shared" si="0"/>
        <v>345</v>
      </c>
      <c r="D38" s="15">
        <v>233</v>
      </c>
      <c r="E38" s="16">
        <f t="shared" si="1"/>
        <v>67.536231884057969</v>
      </c>
      <c r="F38" s="15">
        <v>112</v>
      </c>
      <c r="G38" s="16">
        <f t="shared" si="2"/>
        <v>32.463768115942024</v>
      </c>
    </row>
    <row r="39" spans="1:7" s="7" customFormat="1" ht="12" customHeight="1" x14ac:dyDescent="0.2">
      <c r="A39" s="7" t="s">
        <v>36</v>
      </c>
      <c r="C39" s="12">
        <f t="shared" si="0"/>
        <v>12497</v>
      </c>
      <c r="D39" s="12">
        <f>SUM(D40:D48)</f>
        <v>8849</v>
      </c>
      <c r="E39" s="13">
        <f t="shared" si="1"/>
        <v>70.808994158598054</v>
      </c>
      <c r="F39" s="12">
        <f>SUM(F40:F48)</f>
        <v>3648</v>
      </c>
      <c r="G39" s="13">
        <f t="shared" si="2"/>
        <v>29.191005841401935</v>
      </c>
    </row>
    <row r="40" spans="1:7" s="11" customFormat="1" ht="12" customHeight="1" x14ac:dyDescent="0.2">
      <c r="B40" s="11" t="s">
        <v>37</v>
      </c>
      <c r="C40" s="15">
        <f t="shared" si="0"/>
        <v>264</v>
      </c>
      <c r="D40" s="15">
        <v>164</v>
      </c>
      <c r="E40" s="16">
        <f t="shared" si="1"/>
        <v>62.121212121212125</v>
      </c>
      <c r="F40" s="15">
        <v>100</v>
      </c>
      <c r="G40" s="16">
        <f t="shared" si="2"/>
        <v>37.878787878787875</v>
      </c>
    </row>
    <row r="41" spans="1:7" s="11" customFormat="1" ht="12" customHeight="1" x14ac:dyDescent="0.2">
      <c r="B41" s="11" t="s">
        <v>38</v>
      </c>
      <c r="C41" s="15">
        <f t="shared" si="0"/>
        <v>127</v>
      </c>
      <c r="D41" s="15">
        <v>68</v>
      </c>
      <c r="E41" s="16">
        <f t="shared" si="1"/>
        <v>53.543307086614178</v>
      </c>
      <c r="F41" s="15">
        <v>59</v>
      </c>
      <c r="G41" s="16">
        <f t="shared" si="2"/>
        <v>46.45669291338583</v>
      </c>
    </row>
    <row r="42" spans="1:7" s="11" customFormat="1" ht="12" customHeight="1" x14ac:dyDescent="0.2">
      <c r="B42" s="11" t="s">
        <v>39</v>
      </c>
      <c r="C42" s="15">
        <f t="shared" si="0"/>
        <v>232</v>
      </c>
      <c r="D42" s="15">
        <v>148</v>
      </c>
      <c r="E42" s="16">
        <f t="shared" si="1"/>
        <v>63.793103448275865</v>
      </c>
      <c r="F42" s="15">
        <v>84</v>
      </c>
      <c r="G42" s="16">
        <f t="shared" si="2"/>
        <v>36.206896551724135</v>
      </c>
    </row>
    <row r="43" spans="1:7" s="11" customFormat="1" ht="12" customHeight="1" x14ac:dyDescent="0.2">
      <c r="B43" s="11" t="s">
        <v>40</v>
      </c>
      <c r="C43" s="15">
        <f t="shared" si="0"/>
        <v>184</v>
      </c>
      <c r="D43" s="15">
        <v>79</v>
      </c>
      <c r="E43" s="16">
        <f t="shared" si="1"/>
        <v>42.934782608695656</v>
      </c>
      <c r="F43" s="15">
        <v>105</v>
      </c>
      <c r="G43" s="16">
        <f t="shared" si="2"/>
        <v>57.065217391304344</v>
      </c>
    </row>
    <row r="44" spans="1:7" s="11" customFormat="1" ht="12" customHeight="1" x14ac:dyDescent="0.2">
      <c r="B44" s="11" t="s">
        <v>41</v>
      </c>
      <c r="C44" s="15">
        <f t="shared" si="0"/>
        <v>459</v>
      </c>
      <c r="D44" s="15">
        <v>299</v>
      </c>
      <c r="E44" s="16">
        <f t="shared" si="1"/>
        <v>65.141612200435731</v>
      </c>
      <c r="F44" s="15">
        <v>160</v>
      </c>
      <c r="G44" s="16">
        <f t="shared" si="2"/>
        <v>34.858387799564269</v>
      </c>
    </row>
    <row r="45" spans="1:7" s="11" customFormat="1" ht="12" customHeight="1" x14ac:dyDescent="0.2">
      <c r="B45" s="11" t="s">
        <v>42</v>
      </c>
      <c r="C45" s="15">
        <f t="shared" si="0"/>
        <v>985</v>
      </c>
      <c r="D45" s="15">
        <v>579</v>
      </c>
      <c r="E45" s="16">
        <f t="shared" si="1"/>
        <v>58.781725888324878</v>
      </c>
      <c r="F45" s="15">
        <v>406</v>
      </c>
      <c r="G45" s="16">
        <f t="shared" si="2"/>
        <v>41.218274111675129</v>
      </c>
    </row>
    <row r="46" spans="1:7" s="11" customFormat="1" ht="12" customHeight="1" x14ac:dyDescent="0.2">
      <c r="B46" s="11" t="s">
        <v>43</v>
      </c>
      <c r="C46" s="15">
        <f t="shared" si="0"/>
        <v>658</v>
      </c>
      <c r="D46" s="15">
        <v>474</v>
      </c>
      <c r="E46" s="16">
        <f t="shared" si="1"/>
        <v>72.036474164133736</v>
      </c>
      <c r="F46" s="15">
        <v>184</v>
      </c>
      <c r="G46" s="16">
        <f t="shared" si="2"/>
        <v>27.96352583586626</v>
      </c>
    </row>
    <row r="47" spans="1:7" s="11" customFormat="1" ht="12" customHeight="1" x14ac:dyDescent="0.2">
      <c r="B47" s="11" t="s">
        <v>44</v>
      </c>
      <c r="C47" s="15">
        <f t="shared" si="0"/>
        <v>5017</v>
      </c>
      <c r="D47" s="15">
        <v>3752</v>
      </c>
      <c r="E47" s="16">
        <f t="shared" si="1"/>
        <v>74.785728523021717</v>
      </c>
      <c r="F47" s="15">
        <v>1265</v>
      </c>
      <c r="G47" s="16">
        <f t="shared" si="2"/>
        <v>25.214271476978272</v>
      </c>
    </row>
    <row r="48" spans="1:7" s="11" customFormat="1" ht="12" customHeight="1" x14ac:dyDescent="0.2">
      <c r="B48" s="11" t="s">
        <v>45</v>
      </c>
      <c r="C48" s="15">
        <f t="shared" si="0"/>
        <v>4571</v>
      </c>
      <c r="D48" s="15">
        <v>3286</v>
      </c>
      <c r="E48" s="16">
        <f t="shared" si="1"/>
        <v>71.887989499015532</v>
      </c>
      <c r="F48" s="15">
        <v>1285</v>
      </c>
      <c r="G48" s="16">
        <f t="shared" si="2"/>
        <v>28.112010500984468</v>
      </c>
    </row>
    <row r="49" spans="1:7" s="7" customFormat="1" ht="12" customHeight="1" x14ac:dyDescent="0.2">
      <c r="A49" s="7" t="s">
        <v>46</v>
      </c>
      <c r="C49" s="12">
        <f t="shared" si="0"/>
        <v>5142</v>
      </c>
      <c r="D49" s="12">
        <f>SUM(D50:D58)</f>
        <v>2970</v>
      </c>
      <c r="E49" s="13">
        <f t="shared" si="1"/>
        <v>57.759626604434075</v>
      </c>
      <c r="F49" s="12">
        <f>SUM(F50:F58)</f>
        <v>2172</v>
      </c>
      <c r="G49" s="13">
        <f t="shared" si="2"/>
        <v>42.240373395565925</v>
      </c>
    </row>
    <row r="50" spans="1:7" s="11" customFormat="1" ht="12" customHeight="1" x14ac:dyDescent="0.2">
      <c r="B50" s="11" t="s">
        <v>47</v>
      </c>
      <c r="C50" s="15">
        <f t="shared" si="0"/>
        <v>458</v>
      </c>
      <c r="D50" s="15">
        <v>298</v>
      </c>
      <c r="E50" s="16">
        <f t="shared" si="1"/>
        <v>65.06550218340611</v>
      </c>
      <c r="F50" s="15">
        <v>160</v>
      </c>
      <c r="G50" s="16">
        <f t="shared" si="2"/>
        <v>34.934497816593883</v>
      </c>
    </row>
    <row r="51" spans="1:7" s="11" customFormat="1" ht="12" customHeight="1" x14ac:dyDescent="0.2">
      <c r="B51" s="11" t="s">
        <v>48</v>
      </c>
      <c r="C51" s="15">
        <f t="shared" si="0"/>
        <v>355</v>
      </c>
      <c r="D51" s="15">
        <v>195</v>
      </c>
      <c r="E51" s="16">
        <f t="shared" si="1"/>
        <v>54.929577464788736</v>
      </c>
      <c r="F51" s="15">
        <v>160</v>
      </c>
      <c r="G51" s="16">
        <f t="shared" si="2"/>
        <v>45.070422535211272</v>
      </c>
    </row>
    <row r="52" spans="1:7" s="11" customFormat="1" ht="12" customHeight="1" x14ac:dyDescent="0.2">
      <c r="B52" s="11" t="s">
        <v>49</v>
      </c>
      <c r="C52" s="15">
        <f t="shared" si="0"/>
        <v>747</v>
      </c>
      <c r="D52" s="15">
        <v>310</v>
      </c>
      <c r="E52" s="16">
        <f t="shared" si="1"/>
        <v>41.499330655957159</v>
      </c>
      <c r="F52" s="15">
        <v>437</v>
      </c>
      <c r="G52" s="16">
        <f t="shared" si="2"/>
        <v>58.500669344042834</v>
      </c>
    </row>
    <row r="53" spans="1:7" s="11" customFormat="1" ht="12" customHeight="1" x14ac:dyDescent="0.2">
      <c r="B53" s="11" t="s">
        <v>50</v>
      </c>
      <c r="C53" s="15">
        <f t="shared" si="0"/>
        <v>314</v>
      </c>
      <c r="D53" s="15">
        <v>182</v>
      </c>
      <c r="E53" s="16">
        <f t="shared" si="1"/>
        <v>57.961783439490446</v>
      </c>
      <c r="F53" s="15">
        <v>132</v>
      </c>
      <c r="G53" s="16">
        <f t="shared" si="2"/>
        <v>42.038216560509554</v>
      </c>
    </row>
    <row r="54" spans="1:7" s="11" customFormat="1" ht="12" customHeight="1" x14ac:dyDescent="0.2">
      <c r="B54" s="11" t="s">
        <v>51</v>
      </c>
      <c r="C54" s="15">
        <f t="shared" si="0"/>
        <v>787</v>
      </c>
      <c r="D54" s="15">
        <v>473</v>
      </c>
      <c r="E54" s="16">
        <f t="shared" si="1"/>
        <v>60.101651842439644</v>
      </c>
      <c r="F54" s="15">
        <v>314</v>
      </c>
      <c r="G54" s="16">
        <f t="shared" si="2"/>
        <v>39.898348157560356</v>
      </c>
    </row>
    <row r="55" spans="1:7" s="11" customFormat="1" ht="12" customHeight="1" x14ac:dyDescent="0.2">
      <c r="B55" s="11" t="s">
        <v>52</v>
      </c>
      <c r="C55" s="15">
        <f t="shared" si="0"/>
        <v>715</v>
      </c>
      <c r="D55" s="15">
        <v>310</v>
      </c>
      <c r="E55" s="16">
        <f t="shared" si="1"/>
        <v>43.356643356643353</v>
      </c>
      <c r="F55" s="15">
        <v>405</v>
      </c>
      <c r="G55" s="16">
        <f t="shared" si="2"/>
        <v>56.643356643356647</v>
      </c>
    </row>
    <row r="56" spans="1:7" s="11" customFormat="1" ht="12" customHeight="1" x14ac:dyDescent="0.2">
      <c r="B56" s="11" t="s">
        <v>53</v>
      </c>
      <c r="C56" s="15">
        <f t="shared" si="0"/>
        <v>872</v>
      </c>
      <c r="D56" s="15">
        <v>667</v>
      </c>
      <c r="E56" s="16">
        <f t="shared" si="1"/>
        <v>76.4908256880734</v>
      </c>
      <c r="F56" s="15">
        <v>205</v>
      </c>
      <c r="G56" s="16">
        <f t="shared" si="2"/>
        <v>23.509174311926607</v>
      </c>
    </row>
    <row r="57" spans="1:7" s="11" customFormat="1" ht="12" customHeight="1" x14ac:dyDescent="0.2">
      <c r="B57" s="11" t="s">
        <v>54</v>
      </c>
      <c r="C57" s="15">
        <f t="shared" si="0"/>
        <v>277</v>
      </c>
      <c r="D57" s="15">
        <v>137</v>
      </c>
      <c r="E57" s="16">
        <f t="shared" si="1"/>
        <v>49.458483754512635</v>
      </c>
      <c r="F57" s="15">
        <v>140</v>
      </c>
      <c r="G57" s="16">
        <f t="shared" si="2"/>
        <v>50.541516245487358</v>
      </c>
    </row>
    <row r="58" spans="1:7" s="11" customFormat="1" ht="12" customHeight="1" x14ac:dyDescent="0.2">
      <c r="B58" s="11" t="s">
        <v>55</v>
      </c>
      <c r="C58" s="15">
        <f t="shared" si="0"/>
        <v>617</v>
      </c>
      <c r="D58" s="15">
        <v>398</v>
      </c>
      <c r="E58" s="16">
        <f t="shared" si="1"/>
        <v>64.505672609400321</v>
      </c>
      <c r="F58" s="15">
        <v>219</v>
      </c>
      <c r="G58" s="16">
        <f t="shared" si="2"/>
        <v>35.494327390599679</v>
      </c>
    </row>
    <row r="59" spans="1:7" s="7" customFormat="1" ht="12" customHeight="1" x14ac:dyDescent="0.2">
      <c r="A59" s="7" t="s">
        <v>56</v>
      </c>
      <c r="C59" s="12">
        <f t="shared" si="0"/>
        <v>2573</v>
      </c>
      <c r="D59" s="12">
        <f>SUM(D60:D66)</f>
        <v>1486</v>
      </c>
      <c r="E59" s="13">
        <f t="shared" si="1"/>
        <v>57.753595025262342</v>
      </c>
      <c r="F59" s="12">
        <f>SUM(F60:F66)</f>
        <v>1087</v>
      </c>
      <c r="G59" s="13">
        <f t="shared" si="2"/>
        <v>42.246404974737658</v>
      </c>
    </row>
    <row r="60" spans="1:7" s="11" customFormat="1" ht="12" customHeight="1" x14ac:dyDescent="0.2">
      <c r="B60" s="11" t="s">
        <v>57</v>
      </c>
      <c r="C60" s="15">
        <f t="shared" si="0"/>
        <v>834</v>
      </c>
      <c r="D60" s="15">
        <v>398</v>
      </c>
      <c r="E60" s="16">
        <f t="shared" si="1"/>
        <v>47.721822541966425</v>
      </c>
      <c r="F60" s="15">
        <v>436</v>
      </c>
      <c r="G60" s="16">
        <f t="shared" si="2"/>
        <v>52.278177458033568</v>
      </c>
    </row>
    <row r="61" spans="1:7" s="11" customFormat="1" ht="12" customHeight="1" x14ac:dyDescent="0.2">
      <c r="B61" s="11" t="s">
        <v>58</v>
      </c>
      <c r="C61" s="15">
        <f t="shared" si="0"/>
        <v>248</v>
      </c>
      <c r="D61" s="15">
        <v>180</v>
      </c>
      <c r="E61" s="16">
        <f t="shared" si="1"/>
        <v>72.58064516129032</v>
      </c>
      <c r="F61" s="15">
        <v>68</v>
      </c>
      <c r="G61" s="16">
        <f t="shared" si="2"/>
        <v>27.419354838709676</v>
      </c>
    </row>
    <row r="62" spans="1:7" s="11" customFormat="1" ht="12" customHeight="1" x14ac:dyDescent="0.2">
      <c r="B62" s="11" t="s">
        <v>59</v>
      </c>
      <c r="C62" s="15">
        <f t="shared" si="0"/>
        <v>282</v>
      </c>
      <c r="D62" s="15">
        <v>161</v>
      </c>
      <c r="E62" s="16">
        <f t="shared" si="1"/>
        <v>57.092198581560282</v>
      </c>
      <c r="F62" s="15">
        <v>121</v>
      </c>
      <c r="G62" s="16">
        <f t="shared" si="2"/>
        <v>42.907801418439718</v>
      </c>
    </row>
    <row r="63" spans="1:7" s="11" customFormat="1" ht="12" customHeight="1" x14ac:dyDescent="0.2">
      <c r="B63" s="11" t="s">
        <v>60</v>
      </c>
      <c r="C63" s="15">
        <f t="shared" si="0"/>
        <v>337</v>
      </c>
      <c r="D63" s="15">
        <v>240</v>
      </c>
      <c r="E63" s="16">
        <f t="shared" si="1"/>
        <v>71.2166172106825</v>
      </c>
      <c r="F63" s="15">
        <v>97</v>
      </c>
      <c r="G63" s="16">
        <f t="shared" si="2"/>
        <v>28.783382789317507</v>
      </c>
    </row>
    <row r="64" spans="1:7" s="11" customFormat="1" ht="12" customHeight="1" x14ac:dyDescent="0.2">
      <c r="B64" s="11" t="s">
        <v>61</v>
      </c>
      <c r="C64" s="15">
        <f t="shared" si="0"/>
        <v>559</v>
      </c>
      <c r="D64" s="15">
        <v>370</v>
      </c>
      <c r="E64" s="16">
        <f t="shared" si="1"/>
        <v>66.189624329159216</v>
      </c>
      <c r="F64" s="15">
        <v>189</v>
      </c>
      <c r="G64" s="16">
        <f t="shared" si="2"/>
        <v>33.810375670840784</v>
      </c>
    </row>
    <row r="65" spans="1:7" s="11" customFormat="1" ht="12" customHeight="1" x14ac:dyDescent="0.2">
      <c r="B65" s="11" t="s">
        <v>62</v>
      </c>
      <c r="C65" s="15">
        <f t="shared" si="0"/>
        <v>227</v>
      </c>
      <c r="D65" s="15">
        <v>102</v>
      </c>
      <c r="E65" s="16">
        <f t="shared" si="1"/>
        <v>44.933920704845818</v>
      </c>
      <c r="F65" s="15">
        <v>125</v>
      </c>
      <c r="G65" s="16">
        <f t="shared" si="2"/>
        <v>55.066079295154182</v>
      </c>
    </row>
    <row r="66" spans="1:7" s="11" customFormat="1" ht="12" customHeight="1" x14ac:dyDescent="0.2">
      <c r="B66" s="11" t="s">
        <v>63</v>
      </c>
      <c r="C66" s="15">
        <f t="shared" si="0"/>
        <v>86</v>
      </c>
      <c r="D66" s="15">
        <v>35</v>
      </c>
      <c r="E66" s="16">
        <f t="shared" si="1"/>
        <v>40.697674418604649</v>
      </c>
      <c r="F66" s="15">
        <v>51</v>
      </c>
      <c r="G66" s="16">
        <f t="shared" si="2"/>
        <v>59.302325581395351</v>
      </c>
    </row>
    <row r="67" spans="1:7" s="7" customFormat="1" ht="12" customHeight="1" x14ac:dyDescent="0.2">
      <c r="A67" s="7" t="s">
        <v>64</v>
      </c>
      <c r="C67" s="12">
        <f t="shared" si="0"/>
        <v>5523</v>
      </c>
      <c r="D67" s="12">
        <f>SUM(D68:D77)</f>
        <v>3512</v>
      </c>
      <c r="E67" s="13">
        <f t="shared" si="1"/>
        <v>63.588629368097052</v>
      </c>
      <c r="F67" s="12">
        <f>SUM(F68:F77)</f>
        <v>2011</v>
      </c>
      <c r="G67" s="13">
        <f t="shared" si="2"/>
        <v>36.411370631902948</v>
      </c>
    </row>
    <row r="68" spans="1:7" s="11" customFormat="1" ht="12" customHeight="1" x14ac:dyDescent="0.2">
      <c r="B68" s="11" t="s">
        <v>65</v>
      </c>
      <c r="C68" s="15">
        <f t="shared" si="0"/>
        <v>473</v>
      </c>
      <c r="D68" s="15">
        <v>202</v>
      </c>
      <c r="E68" s="16">
        <f t="shared" si="1"/>
        <v>42.706131078224104</v>
      </c>
      <c r="F68" s="15">
        <v>271</v>
      </c>
      <c r="G68" s="16">
        <f t="shared" si="2"/>
        <v>57.293868921775903</v>
      </c>
    </row>
    <row r="69" spans="1:7" s="11" customFormat="1" ht="12" customHeight="1" x14ac:dyDescent="0.2">
      <c r="B69" s="11" t="s">
        <v>66</v>
      </c>
      <c r="C69" s="15">
        <f t="shared" si="0"/>
        <v>236</v>
      </c>
      <c r="D69" s="15">
        <v>176</v>
      </c>
      <c r="E69" s="16">
        <f t="shared" si="1"/>
        <v>74.576271186440678</v>
      </c>
      <c r="F69" s="15">
        <v>60</v>
      </c>
      <c r="G69" s="16">
        <f t="shared" si="2"/>
        <v>25.423728813559322</v>
      </c>
    </row>
    <row r="70" spans="1:7" s="11" customFormat="1" ht="12" customHeight="1" x14ac:dyDescent="0.2">
      <c r="B70" s="11" t="s">
        <v>67</v>
      </c>
      <c r="C70" s="15">
        <f t="shared" si="0"/>
        <v>328</v>
      </c>
      <c r="D70" s="15">
        <v>207</v>
      </c>
      <c r="E70" s="16">
        <f t="shared" si="1"/>
        <v>63.109756097560975</v>
      </c>
      <c r="F70" s="15">
        <v>121</v>
      </c>
      <c r="G70" s="16">
        <f t="shared" si="2"/>
        <v>36.890243902439025</v>
      </c>
    </row>
    <row r="71" spans="1:7" s="11" customFormat="1" ht="12" customHeight="1" x14ac:dyDescent="0.2">
      <c r="B71" s="11" t="s">
        <v>68</v>
      </c>
      <c r="C71" s="15">
        <f t="shared" si="0"/>
        <v>470</v>
      </c>
      <c r="D71" s="15">
        <v>300</v>
      </c>
      <c r="E71" s="16">
        <f t="shared" si="1"/>
        <v>63.829787234042556</v>
      </c>
      <c r="F71" s="15">
        <v>170</v>
      </c>
      <c r="G71" s="16">
        <f t="shared" si="2"/>
        <v>36.170212765957451</v>
      </c>
    </row>
    <row r="72" spans="1:7" s="11" customFormat="1" ht="12" customHeight="1" x14ac:dyDescent="0.2">
      <c r="B72" s="11" t="s">
        <v>69</v>
      </c>
      <c r="C72" s="15">
        <f t="shared" si="0"/>
        <v>359</v>
      </c>
      <c r="D72" s="15">
        <v>194</v>
      </c>
      <c r="E72" s="16">
        <f t="shared" si="1"/>
        <v>54.038997214484674</v>
      </c>
      <c r="F72" s="15">
        <v>165</v>
      </c>
      <c r="G72" s="16">
        <f t="shared" si="2"/>
        <v>45.961002785515319</v>
      </c>
    </row>
    <row r="73" spans="1:7" s="11" customFormat="1" ht="12" customHeight="1" x14ac:dyDescent="0.2">
      <c r="B73" s="11" t="s">
        <v>70</v>
      </c>
      <c r="C73" s="15">
        <f t="shared" ref="C73:C112" si="3">SUM(D73,F73)</f>
        <v>1588</v>
      </c>
      <c r="D73" s="15">
        <v>1150</v>
      </c>
      <c r="E73" s="16">
        <f t="shared" ref="E73:E112" si="4">IF(D73=0,".0",D73/C73*100)</f>
        <v>72.418136020151138</v>
      </c>
      <c r="F73" s="15">
        <v>438</v>
      </c>
      <c r="G73" s="16">
        <f t="shared" ref="G73:G112" si="5">IF(F73=0,".0",F73/C73*100)</f>
        <v>27.581863979848865</v>
      </c>
    </row>
    <row r="74" spans="1:7" s="11" customFormat="1" ht="12" customHeight="1" x14ac:dyDescent="0.2">
      <c r="B74" s="11" t="s">
        <v>71</v>
      </c>
      <c r="C74" s="15">
        <f t="shared" si="3"/>
        <v>858</v>
      </c>
      <c r="D74" s="15">
        <v>595</v>
      </c>
      <c r="E74" s="16">
        <f t="shared" si="4"/>
        <v>69.347319347319342</v>
      </c>
      <c r="F74" s="15">
        <v>263</v>
      </c>
      <c r="G74" s="16">
        <f t="shared" si="5"/>
        <v>30.652680652680651</v>
      </c>
    </row>
    <row r="75" spans="1:7" s="11" customFormat="1" ht="12" customHeight="1" x14ac:dyDescent="0.2">
      <c r="B75" s="11" t="s">
        <v>72</v>
      </c>
      <c r="C75" s="15">
        <f t="shared" si="3"/>
        <v>426</v>
      </c>
      <c r="D75" s="15">
        <v>249</v>
      </c>
      <c r="E75" s="16">
        <f t="shared" si="4"/>
        <v>58.450704225352112</v>
      </c>
      <c r="F75" s="15">
        <v>177</v>
      </c>
      <c r="G75" s="16">
        <f t="shared" si="5"/>
        <v>41.549295774647888</v>
      </c>
    </row>
    <row r="76" spans="1:7" s="11" customFormat="1" ht="12" customHeight="1" x14ac:dyDescent="0.2">
      <c r="B76" s="11" t="s">
        <v>73</v>
      </c>
      <c r="C76" s="15">
        <f t="shared" si="3"/>
        <v>251</v>
      </c>
      <c r="D76" s="15">
        <v>134</v>
      </c>
      <c r="E76" s="16">
        <f t="shared" si="4"/>
        <v>53.386454183266927</v>
      </c>
      <c r="F76" s="15">
        <v>117</v>
      </c>
      <c r="G76" s="16">
        <f t="shared" si="5"/>
        <v>46.613545816733065</v>
      </c>
    </row>
    <row r="77" spans="1:7" s="11" customFormat="1" ht="12" customHeight="1" x14ac:dyDescent="0.2">
      <c r="B77" s="11" t="s">
        <v>74</v>
      </c>
      <c r="C77" s="15">
        <f t="shared" si="3"/>
        <v>534</v>
      </c>
      <c r="D77" s="15">
        <v>305</v>
      </c>
      <c r="E77" s="16">
        <f t="shared" si="4"/>
        <v>57.116104868913851</v>
      </c>
      <c r="F77" s="15">
        <v>229</v>
      </c>
      <c r="G77" s="16">
        <f t="shared" si="5"/>
        <v>42.883895131086142</v>
      </c>
    </row>
    <row r="78" spans="1:7" s="7" customFormat="1" ht="12" customHeight="1" x14ac:dyDescent="0.2">
      <c r="A78" s="7" t="s">
        <v>75</v>
      </c>
      <c r="C78" s="12">
        <f t="shared" si="3"/>
        <v>14592</v>
      </c>
      <c r="D78" s="12">
        <f>SUM(D79:D93)</f>
        <v>9381</v>
      </c>
      <c r="E78" s="13">
        <f t="shared" si="4"/>
        <v>64.288651315789465</v>
      </c>
      <c r="F78" s="12">
        <f>SUM(F79:F93)</f>
        <v>5211</v>
      </c>
      <c r="G78" s="13">
        <f t="shared" si="5"/>
        <v>35.711348684210527</v>
      </c>
    </row>
    <row r="79" spans="1:7" s="11" customFormat="1" ht="12" customHeight="1" x14ac:dyDescent="0.2">
      <c r="B79" s="11" t="s">
        <v>76</v>
      </c>
      <c r="C79" s="15">
        <f t="shared" si="3"/>
        <v>168</v>
      </c>
      <c r="D79" s="15">
        <v>105</v>
      </c>
      <c r="E79" s="16">
        <f t="shared" si="4"/>
        <v>62.5</v>
      </c>
      <c r="F79" s="15">
        <v>63</v>
      </c>
      <c r="G79" s="16">
        <f t="shared" si="5"/>
        <v>37.5</v>
      </c>
    </row>
    <row r="80" spans="1:7" s="11" customFormat="1" ht="12" customHeight="1" x14ac:dyDescent="0.2">
      <c r="B80" s="11" t="s">
        <v>77</v>
      </c>
      <c r="C80" s="15">
        <f t="shared" si="3"/>
        <v>2904</v>
      </c>
      <c r="D80" s="15">
        <v>1718</v>
      </c>
      <c r="E80" s="16">
        <f t="shared" si="4"/>
        <v>59.159779614325068</v>
      </c>
      <c r="F80" s="15">
        <v>1186</v>
      </c>
      <c r="G80" s="16">
        <f t="shared" si="5"/>
        <v>40.840220385674932</v>
      </c>
    </row>
    <row r="81" spans="1:7" s="11" customFormat="1" ht="12" customHeight="1" x14ac:dyDescent="0.2">
      <c r="B81" s="11" t="s">
        <v>78</v>
      </c>
      <c r="C81" s="15">
        <f t="shared" si="3"/>
        <v>730</v>
      </c>
      <c r="D81" s="15">
        <v>309</v>
      </c>
      <c r="E81" s="16">
        <f t="shared" si="4"/>
        <v>42.328767123287669</v>
      </c>
      <c r="F81" s="15">
        <v>421</v>
      </c>
      <c r="G81" s="16">
        <f t="shared" si="5"/>
        <v>57.671232876712331</v>
      </c>
    </row>
    <row r="82" spans="1:7" s="11" customFormat="1" ht="12" customHeight="1" x14ac:dyDescent="0.2">
      <c r="B82" s="11" t="s">
        <v>79</v>
      </c>
      <c r="C82" s="15">
        <f t="shared" si="3"/>
        <v>487</v>
      </c>
      <c r="D82" s="15">
        <v>313</v>
      </c>
      <c r="E82" s="16">
        <f t="shared" si="4"/>
        <v>64.271047227926076</v>
      </c>
      <c r="F82" s="15">
        <v>174</v>
      </c>
      <c r="G82" s="16">
        <f t="shared" si="5"/>
        <v>35.728952772073924</v>
      </c>
    </row>
    <row r="83" spans="1:7" s="11" customFormat="1" ht="12" customHeight="1" x14ac:dyDescent="0.2">
      <c r="B83" s="11" t="s">
        <v>80</v>
      </c>
      <c r="C83" s="15">
        <f t="shared" si="3"/>
        <v>1417</v>
      </c>
      <c r="D83" s="15">
        <v>647</v>
      </c>
      <c r="E83" s="16">
        <f t="shared" si="4"/>
        <v>45.659844742413554</v>
      </c>
      <c r="F83" s="15">
        <v>770</v>
      </c>
      <c r="G83" s="16">
        <f t="shared" si="5"/>
        <v>54.340155257586453</v>
      </c>
    </row>
    <row r="84" spans="1:7" s="11" customFormat="1" ht="12" customHeight="1" x14ac:dyDescent="0.2">
      <c r="B84" s="11" t="s">
        <v>81</v>
      </c>
      <c r="C84" s="15">
        <f t="shared" si="3"/>
        <v>6290</v>
      </c>
      <c r="D84" s="15">
        <v>5149</v>
      </c>
      <c r="E84" s="16">
        <f t="shared" si="4"/>
        <v>81.860095389507165</v>
      </c>
      <c r="F84" s="15">
        <v>1141</v>
      </c>
      <c r="G84" s="16">
        <f t="shared" si="5"/>
        <v>18.139904610492845</v>
      </c>
    </row>
    <row r="85" spans="1:7" s="11" customFormat="1" ht="12" customHeight="1" x14ac:dyDescent="0.2">
      <c r="B85" s="11" t="s">
        <v>82</v>
      </c>
      <c r="C85" s="15">
        <f t="shared" si="3"/>
        <v>195</v>
      </c>
      <c r="D85" s="15">
        <v>74</v>
      </c>
      <c r="E85" s="16">
        <f t="shared" si="4"/>
        <v>37.948717948717949</v>
      </c>
      <c r="F85" s="15">
        <v>121</v>
      </c>
      <c r="G85" s="16">
        <f t="shared" si="5"/>
        <v>62.051282051282051</v>
      </c>
    </row>
    <row r="86" spans="1:7" s="11" customFormat="1" ht="12" customHeight="1" x14ac:dyDescent="0.2">
      <c r="B86" s="11" t="s">
        <v>83</v>
      </c>
      <c r="C86" s="15">
        <f t="shared" si="3"/>
        <v>285</v>
      </c>
      <c r="D86" s="15">
        <v>168</v>
      </c>
      <c r="E86" s="16">
        <f t="shared" si="4"/>
        <v>58.947368421052623</v>
      </c>
      <c r="F86" s="15">
        <v>117</v>
      </c>
      <c r="G86" s="16">
        <f t="shared" si="5"/>
        <v>41.05263157894737</v>
      </c>
    </row>
    <row r="87" spans="1:7" s="11" customFormat="1" ht="12" customHeight="1" x14ac:dyDescent="0.2">
      <c r="B87" s="11" t="s">
        <v>84</v>
      </c>
      <c r="C87" s="15">
        <f t="shared" si="3"/>
        <v>324</v>
      </c>
      <c r="D87" s="15">
        <v>162</v>
      </c>
      <c r="E87" s="16">
        <f t="shared" si="4"/>
        <v>50</v>
      </c>
      <c r="F87" s="15">
        <v>162</v>
      </c>
      <c r="G87" s="16">
        <f t="shared" si="5"/>
        <v>50</v>
      </c>
    </row>
    <row r="88" spans="1:7" s="11" customFormat="1" ht="12" customHeight="1" x14ac:dyDescent="0.2">
      <c r="B88" s="11" t="s">
        <v>85</v>
      </c>
      <c r="C88" s="15">
        <f t="shared" si="3"/>
        <v>375</v>
      </c>
      <c r="D88" s="15">
        <v>192</v>
      </c>
      <c r="E88" s="16">
        <f t="shared" si="4"/>
        <v>51.2</v>
      </c>
      <c r="F88" s="15">
        <v>183</v>
      </c>
      <c r="G88" s="16">
        <f t="shared" si="5"/>
        <v>48.8</v>
      </c>
    </row>
    <row r="89" spans="1:7" s="11" customFormat="1" ht="12" customHeight="1" x14ac:dyDescent="0.2">
      <c r="B89" s="11" t="s">
        <v>86</v>
      </c>
      <c r="C89" s="15">
        <f t="shared" si="3"/>
        <v>423</v>
      </c>
      <c r="D89" s="15">
        <v>188</v>
      </c>
      <c r="E89" s="16">
        <f t="shared" si="4"/>
        <v>44.444444444444443</v>
      </c>
      <c r="F89" s="15">
        <v>235</v>
      </c>
      <c r="G89" s="16">
        <f t="shared" si="5"/>
        <v>55.555555555555557</v>
      </c>
    </row>
    <row r="90" spans="1:7" s="11" customFormat="1" ht="12" customHeight="1" x14ac:dyDescent="0.2">
      <c r="B90" s="11" t="s">
        <v>87</v>
      </c>
      <c r="C90" s="15">
        <f t="shared" si="3"/>
        <v>267</v>
      </c>
      <c r="D90" s="15">
        <v>144</v>
      </c>
      <c r="E90" s="16">
        <f t="shared" si="4"/>
        <v>53.932584269662918</v>
      </c>
      <c r="F90" s="15">
        <v>123</v>
      </c>
      <c r="G90" s="16">
        <f t="shared" si="5"/>
        <v>46.067415730337082</v>
      </c>
    </row>
    <row r="91" spans="1:7" s="11" customFormat="1" ht="12" customHeight="1" x14ac:dyDescent="0.2">
      <c r="B91" s="11" t="s">
        <v>88</v>
      </c>
      <c r="C91" s="15">
        <f t="shared" si="3"/>
        <v>659</v>
      </c>
      <c r="D91" s="15">
        <v>198</v>
      </c>
      <c r="E91" s="16">
        <f t="shared" si="4"/>
        <v>30.045523520485585</v>
      </c>
      <c r="F91" s="15">
        <v>461</v>
      </c>
      <c r="G91" s="16">
        <f t="shared" si="5"/>
        <v>69.954476479514412</v>
      </c>
    </row>
    <row r="92" spans="1:7" s="11" customFormat="1" ht="12" customHeight="1" x14ac:dyDescent="0.2">
      <c r="B92" s="11" t="s">
        <v>89</v>
      </c>
      <c r="C92" s="15">
        <f t="shared" si="3"/>
        <v>56</v>
      </c>
      <c r="D92" s="15">
        <v>11</v>
      </c>
      <c r="E92" s="16">
        <f t="shared" si="4"/>
        <v>19.642857142857142</v>
      </c>
      <c r="F92" s="15">
        <v>45</v>
      </c>
      <c r="G92" s="16">
        <f t="shared" si="5"/>
        <v>80.357142857142861</v>
      </c>
    </row>
    <row r="93" spans="1:7" s="11" customFormat="1" ht="12" customHeight="1" x14ac:dyDescent="0.2">
      <c r="B93" s="11" t="s">
        <v>90</v>
      </c>
      <c r="C93" s="15">
        <f t="shared" si="3"/>
        <v>12</v>
      </c>
      <c r="D93" s="15">
        <v>3</v>
      </c>
      <c r="E93" s="16">
        <f t="shared" si="4"/>
        <v>25</v>
      </c>
      <c r="F93" s="15">
        <v>9</v>
      </c>
      <c r="G93" s="16">
        <f t="shared" si="5"/>
        <v>75</v>
      </c>
    </row>
    <row r="94" spans="1:7" s="7" customFormat="1" ht="12" customHeight="1" x14ac:dyDescent="0.2">
      <c r="A94" s="7" t="s">
        <v>91</v>
      </c>
      <c r="C94" s="12">
        <f t="shared" si="3"/>
        <v>3795</v>
      </c>
      <c r="D94" s="12">
        <f>SUM(D95:D102)</f>
        <v>2199</v>
      </c>
      <c r="E94" s="13">
        <f t="shared" si="4"/>
        <v>57.944664031620555</v>
      </c>
      <c r="F94" s="12">
        <f>SUM(F95:F102)</f>
        <v>1596</v>
      </c>
      <c r="G94" s="13">
        <f t="shared" si="5"/>
        <v>42.055335968379445</v>
      </c>
    </row>
    <row r="95" spans="1:7" s="11" customFormat="1" ht="12" customHeight="1" x14ac:dyDescent="0.2">
      <c r="B95" s="11" t="s">
        <v>92</v>
      </c>
      <c r="C95" s="15">
        <f t="shared" si="3"/>
        <v>463</v>
      </c>
      <c r="D95" s="15">
        <v>254</v>
      </c>
      <c r="E95" s="16">
        <f t="shared" si="4"/>
        <v>54.85961123110151</v>
      </c>
      <c r="F95" s="15">
        <v>209</v>
      </c>
      <c r="G95" s="16">
        <f t="shared" si="5"/>
        <v>45.14038876889849</v>
      </c>
    </row>
    <row r="96" spans="1:7" s="11" customFormat="1" ht="12" customHeight="1" x14ac:dyDescent="0.2">
      <c r="B96" s="11" t="s">
        <v>93</v>
      </c>
      <c r="C96" s="15">
        <f t="shared" si="3"/>
        <v>428</v>
      </c>
      <c r="D96" s="15">
        <v>245</v>
      </c>
      <c r="E96" s="16">
        <f t="shared" si="4"/>
        <v>57.242990654205606</v>
      </c>
      <c r="F96" s="15">
        <v>183</v>
      </c>
      <c r="G96" s="16">
        <f t="shared" si="5"/>
        <v>42.757009345794394</v>
      </c>
    </row>
    <row r="97" spans="1:7" s="11" customFormat="1" ht="12" customHeight="1" x14ac:dyDescent="0.2">
      <c r="B97" s="11" t="s">
        <v>94</v>
      </c>
      <c r="C97" s="15">
        <f t="shared" si="3"/>
        <v>1300</v>
      </c>
      <c r="D97" s="15">
        <v>763</v>
      </c>
      <c r="E97" s="16">
        <f t="shared" si="4"/>
        <v>58.692307692307686</v>
      </c>
      <c r="F97" s="15">
        <v>537</v>
      </c>
      <c r="G97" s="16">
        <f t="shared" si="5"/>
        <v>41.307692307692307</v>
      </c>
    </row>
    <row r="98" spans="1:7" s="11" customFormat="1" ht="12" customHeight="1" x14ac:dyDescent="0.2">
      <c r="B98" s="11" t="s">
        <v>95</v>
      </c>
      <c r="C98" s="15">
        <f t="shared" si="3"/>
        <v>281</v>
      </c>
      <c r="D98" s="15">
        <v>144</v>
      </c>
      <c r="E98" s="16">
        <f t="shared" si="4"/>
        <v>51.245551601423486</v>
      </c>
      <c r="F98" s="15">
        <v>137</v>
      </c>
      <c r="G98" s="16">
        <f t="shared" si="5"/>
        <v>48.754448398576514</v>
      </c>
    </row>
    <row r="99" spans="1:7" s="11" customFormat="1" ht="12" customHeight="1" x14ac:dyDescent="0.2">
      <c r="B99" s="11" t="s">
        <v>96</v>
      </c>
      <c r="C99" s="15">
        <f t="shared" si="3"/>
        <v>119</v>
      </c>
      <c r="D99" s="15">
        <v>87</v>
      </c>
      <c r="E99" s="16">
        <f t="shared" si="4"/>
        <v>73.109243697478988</v>
      </c>
      <c r="F99" s="15">
        <v>32</v>
      </c>
      <c r="G99" s="16">
        <f t="shared" si="5"/>
        <v>26.890756302521009</v>
      </c>
    </row>
    <row r="100" spans="1:7" s="11" customFormat="1" ht="12" customHeight="1" x14ac:dyDescent="0.2">
      <c r="B100" s="11" t="s">
        <v>97</v>
      </c>
      <c r="C100" s="15">
        <f t="shared" si="3"/>
        <v>514</v>
      </c>
      <c r="D100" s="15">
        <v>221</v>
      </c>
      <c r="E100" s="16">
        <f t="shared" si="4"/>
        <v>42.996108949416346</v>
      </c>
      <c r="F100" s="15">
        <v>293</v>
      </c>
      <c r="G100" s="16">
        <f t="shared" si="5"/>
        <v>57.003891050583654</v>
      </c>
    </row>
    <row r="101" spans="1:7" s="11" customFormat="1" ht="12" customHeight="1" x14ac:dyDescent="0.2">
      <c r="B101" s="11" t="s">
        <v>98</v>
      </c>
      <c r="C101" s="15">
        <f t="shared" si="3"/>
        <v>535</v>
      </c>
      <c r="D101" s="15">
        <v>390</v>
      </c>
      <c r="E101" s="16">
        <f t="shared" si="4"/>
        <v>72.89719626168224</v>
      </c>
      <c r="F101" s="15">
        <v>145</v>
      </c>
      <c r="G101" s="16">
        <f t="shared" si="5"/>
        <v>27.102803738317753</v>
      </c>
    </row>
    <row r="102" spans="1:7" s="11" customFormat="1" ht="12" customHeight="1" x14ac:dyDescent="0.2">
      <c r="B102" s="11" t="s">
        <v>99</v>
      </c>
      <c r="C102" s="15">
        <f t="shared" si="3"/>
        <v>155</v>
      </c>
      <c r="D102" s="15">
        <v>95</v>
      </c>
      <c r="E102" s="16">
        <f t="shared" si="4"/>
        <v>61.29032258064516</v>
      </c>
      <c r="F102" s="15">
        <v>60</v>
      </c>
      <c r="G102" s="16">
        <f t="shared" si="5"/>
        <v>38.70967741935484</v>
      </c>
    </row>
    <row r="103" spans="1:7" s="7" customFormat="1" ht="12" customHeight="1" x14ac:dyDescent="0.2">
      <c r="A103" s="7" t="s">
        <v>100</v>
      </c>
      <c r="C103" s="12">
        <f t="shared" si="3"/>
        <v>5151</v>
      </c>
      <c r="D103" s="12">
        <f>SUM(D104:D112)</f>
        <v>2845</v>
      </c>
      <c r="E103" s="13">
        <f t="shared" si="4"/>
        <v>55.231993787614051</v>
      </c>
      <c r="F103" s="12">
        <f>SUM(F104:F112)</f>
        <v>2306</v>
      </c>
      <c r="G103" s="13">
        <f t="shared" si="5"/>
        <v>44.768006212385949</v>
      </c>
    </row>
    <row r="104" spans="1:7" s="11" customFormat="1" ht="12" customHeight="1" x14ac:dyDescent="0.2">
      <c r="B104" s="11" t="s">
        <v>101</v>
      </c>
      <c r="C104" s="15">
        <f t="shared" si="3"/>
        <v>361</v>
      </c>
      <c r="D104" s="15">
        <v>170</v>
      </c>
      <c r="E104" s="16">
        <f t="shared" si="4"/>
        <v>47.091412742382275</v>
      </c>
      <c r="F104" s="15">
        <v>191</v>
      </c>
      <c r="G104" s="16">
        <f t="shared" si="5"/>
        <v>52.908587257617732</v>
      </c>
    </row>
    <row r="105" spans="1:7" s="11" customFormat="1" ht="12" customHeight="1" x14ac:dyDescent="0.2">
      <c r="B105" s="11" t="s">
        <v>102</v>
      </c>
      <c r="C105" s="15">
        <f t="shared" si="3"/>
        <v>95</v>
      </c>
      <c r="D105" s="15">
        <v>44</v>
      </c>
      <c r="E105" s="16">
        <f t="shared" si="4"/>
        <v>46.315789473684212</v>
      </c>
      <c r="F105" s="15">
        <v>51</v>
      </c>
      <c r="G105" s="16">
        <f t="shared" si="5"/>
        <v>53.684210526315788</v>
      </c>
    </row>
    <row r="106" spans="1:7" s="11" customFormat="1" ht="12" customHeight="1" x14ac:dyDescent="0.2">
      <c r="B106" s="11" t="s">
        <v>103</v>
      </c>
      <c r="C106" s="15">
        <f t="shared" si="3"/>
        <v>239</v>
      </c>
      <c r="D106" s="15">
        <v>104</v>
      </c>
      <c r="E106" s="16">
        <f t="shared" si="4"/>
        <v>43.51464435146444</v>
      </c>
      <c r="F106" s="15">
        <v>135</v>
      </c>
      <c r="G106" s="16">
        <f t="shared" si="5"/>
        <v>56.48535564853556</v>
      </c>
    </row>
    <row r="107" spans="1:7" s="11" customFormat="1" ht="12" customHeight="1" x14ac:dyDescent="0.2">
      <c r="B107" s="11" t="s">
        <v>104</v>
      </c>
      <c r="C107" s="15">
        <f t="shared" si="3"/>
        <v>354</v>
      </c>
      <c r="D107" s="15">
        <v>168</v>
      </c>
      <c r="E107" s="16">
        <f t="shared" si="4"/>
        <v>47.457627118644069</v>
      </c>
      <c r="F107" s="15">
        <v>186</v>
      </c>
      <c r="G107" s="16">
        <f t="shared" si="5"/>
        <v>52.542372881355938</v>
      </c>
    </row>
    <row r="108" spans="1:7" s="11" customFormat="1" ht="12" customHeight="1" x14ac:dyDescent="0.2">
      <c r="B108" s="11" t="s">
        <v>105</v>
      </c>
      <c r="C108" s="15">
        <f t="shared" si="3"/>
        <v>1193</v>
      </c>
      <c r="D108" s="15">
        <v>705</v>
      </c>
      <c r="E108" s="16">
        <f t="shared" si="4"/>
        <v>59.094719195305956</v>
      </c>
      <c r="F108" s="15">
        <v>488</v>
      </c>
      <c r="G108" s="16">
        <f t="shared" si="5"/>
        <v>40.905280804694051</v>
      </c>
    </row>
    <row r="109" spans="1:7" s="11" customFormat="1" ht="12" customHeight="1" x14ac:dyDescent="0.2">
      <c r="B109" s="11" t="s">
        <v>106</v>
      </c>
      <c r="C109" s="15">
        <f t="shared" si="3"/>
        <v>1613</v>
      </c>
      <c r="D109" s="15">
        <v>931</v>
      </c>
      <c r="E109" s="16">
        <f t="shared" si="4"/>
        <v>57.718536887786733</v>
      </c>
      <c r="F109" s="15">
        <v>682</v>
      </c>
      <c r="G109" s="16">
        <f t="shared" si="5"/>
        <v>42.281463112213267</v>
      </c>
    </row>
    <row r="110" spans="1:7" s="11" customFormat="1" ht="12" customHeight="1" x14ac:dyDescent="0.2">
      <c r="B110" s="11" t="s">
        <v>107</v>
      </c>
      <c r="C110" s="15">
        <f t="shared" si="3"/>
        <v>531</v>
      </c>
      <c r="D110" s="15">
        <v>244</v>
      </c>
      <c r="E110" s="16">
        <f t="shared" si="4"/>
        <v>45.951035781544256</v>
      </c>
      <c r="F110" s="15">
        <v>287</v>
      </c>
      <c r="G110" s="16">
        <f t="shared" si="5"/>
        <v>54.048964218455744</v>
      </c>
    </row>
    <row r="111" spans="1:7" s="11" customFormat="1" ht="12" customHeight="1" x14ac:dyDescent="0.2">
      <c r="B111" s="11" t="s">
        <v>108</v>
      </c>
      <c r="C111" s="15">
        <f t="shared" si="3"/>
        <v>326</v>
      </c>
      <c r="D111" s="15">
        <v>160</v>
      </c>
      <c r="E111" s="16">
        <f t="shared" si="4"/>
        <v>49.079754601226995</v>
      </c>
      <c r="F111" s="15">
        <v>166</v>
      </c>
      <c r="G111" s="16">
        <f t="shared" si="5"/>
        <v>50.920245398772998</v>
      </c>
    </row>
    <row r="112" spans="1:7" s="11" customFormat="1" ht="12" customHeight="1" x14ac:dyDescent="0.2">
      <c r="B112" s="11" t="s">
        <v>109</v>
      </c>
      <c r="C112" s="15">
        <f t="shared" si="3"/>
        <v>439</v>
      </c>
      <c r="D112" s="15">
        <v>319</v>
      </c>
      <c r="E112" s="16">
        <f t="shared" si="4"/>
        <v>72.665148063781331</v>
      </c>
      <c r="F112" s="15">
        <v>120</v>
      </c>
      <c r="G112" s="16">
        <f t="shared" si="5"/>
        <v>27.33485193621868</v>
      </c>
    </row>
    <row r="113" spans="1:7" s="11" customFormat="1" ht="12" customHeight="1" x14ac:dyDescent="0.2">
      <c r="A113" s="25" t="s">
        <v>110</v>
      </c>
      <c r="B113" s="25"/>
      <c r="C113" s="25"/>
      <c r="D113" s="25"/>
      <c r="E113" s="25"/>
      <c r="F113" s="25"/>
      <c r="G113" s="25"/>
    </row>
    <row r="114" spans="1:7" s="11" customFormat="1" ht="12" customHeight="1" x14ac:dyDescent="0.2">
      <c r="A114" s="3" t="s">
        <v>111</v>
      </c>
      <c r="B114" s="3"/>
      <c r="C114" s="3"/>
      <c r="D114" s="3"/>
      <c r="E114" s="3"/>
      <c r="F114" s="3"/>
      <c r="G114" s="3"/>
    </row>
    <row r="115" spans="1:7" s="11" customFormat="1" ht="12" customHeight="1" x14ac:dyDescent="0.2">
      <c r="A115" s="19" t="s">
        <v>112</v>
      </c>
      <c r="B115" s="19"/>
      <c r="C115" s="19"/>
      <c r="D115" s="19"/>
      <c r="E115" s="19"/>
      <c r="F115" s="19"/>
      <c r="G115" s="19"/>
    </row>
    <row r="116" spans="1:7" s="11" customFormat="1" ht="12" customHeight="1" x14ac:dyDescent="0.2">
      <c r="A116" s="20" t="s">
        <v>113</v>
      </c>
      <c r="B116" s="20"/>
      <c r="C116" s="20"/>
      <c r="D116" s="20"/>
      <c r="E116" s="20"/>
      <c r="F116" s="20"/>
      <c r="G116" s="20"/>
    </row>
    <row r="117" spans="1:7" s="11" customFormat="1" ht="12" customHeight="1" x14ac:dyDescent="0.2">
      <c r="A117" s="20" t="s">
        <v>114</v>
      </c>
      <c r="B117" s="20"/>
      <c r="C117" s="20"/>
      <c r="D117" s="20"/>
      <c r="E117" s="20"/>
      <c r="F117" s="20"/>
      <c r="G117" s="20"/>
    </row>
    <row r="118" spans="1:7" s="11" customFormat="1" ht="12" customHeight="1" x14ac:dyDescent="0.2"/>
  </sheetData>
  <mergeCells count="11">
    <mergeCell ref="F4:G4"/>
    <mergeCell ref="A115:G115"/>
    <mergeCell ref="A117:G117"/>
    <mergeCell ref="A116:G116"/>
    <mergeCell ref="A1:G1"/>
    <mergeCell ref="A2:G2"/>
    <mergeCell ref="A3:G3"/>
    <mergeCell ref="A113:G113"/>
    <mergeCell ref="A5:B5"/>
    <mergeCell ref="A7:B7"/>
    <mergeCell ref="D4:E4"/>
  </mergeCells>
  <phoneticPr fontId="2" type="noConversion"/>
  <pageMargins left="0.7" right="0.7" top="1.06" bottom="1.34" header="0.3" footer="0.3"/>
  <pageSetup fitToHeight="0" orientation="landscape" r:id="rId1"/>
  <headerFooter alignWithMargins="0"/>
  <rowBreaks count="3" manualBreakCount="3">
    <brk id="38" max="6" man="1"/>
    <brk id="66" max="6" man="1"/>
    <brk id="93" max="6" man="1"/>
  </rowBreaks>
  <ignoredErrors>
    <ignoredError sqref="E7 E9 E15 E59 E22 E78 E29 E67 E39 E94 E103 E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H-14A</vt:lpstr>
      <vt:lpstr>'Table H-14A'!Print_Area</vt:lpstr>
      <vt:lpstr>'Table H-14A'!Print_Titles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H Marlene Tibbs</cp:lastModifiedBy>
  <cp:lastPrinted>2020-01-15T18:33:36Z</cp:lastPrinted>
  <dcterms:created xsi:type="dcterms:W3CDTF">2005-10-17T17:44:27Z</dcterms:created>
  <dcterms:modified xsi:type="dcterms:W3CDTF">2020-01-15T18:34:29Z</dcterms:modified>
</cp:coreProperties>
</file>