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cott vo\Documents\DSS\WORKLOAD\Worksheet Template\2019 Templates\Templates\EH Tables\"/>
    </mc:Choice>
  </mc:AlternateContent>
  <xr:revisionPtr revIDLastSave="0" documentId="13_ncr:1_{4F851F84-1601-45B3-9622-E2296A9E7274}" xr6:coauthVersionLast="44" xr6:coauthVersionMax="44" xr10:uidLastSave="{00000000-0000-0000-0000-000000000000}"/>
  <bookViews>
    <workbookView xWindow="1800" yWindow="120" windowWidth="25320" windowHeight="14745" xr2:uid="{00000000-000D-0000-FFFF-FFFF00000000}"/>
  </bookViews>
  <sheets>
    <sheet name="Table H-14" sheetId="3" r:id="rId1"/>
  </sheets>
  <definedNames>
    <definedName name="_xlnm.Print_Area" localSheetId="0">'Table H-14'!$A$1:$G$118</definedName>
    <definedName name="_xlnm.Print_Titles" localSheetId="0">'Table H-14'!$1:$5</definedName>
  </definedNames>
  <calcPr calcId="191029" fullCalcOnLoad="1" calcMode="auto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<sst xmlns="http://schemas.openxmlformats.org/spreadsheetml/2006/main" count="119" uniqueCount="119">
  <si>
    <t>Table H-14.</t>
  </si>
  <si>
    <t>U.S. District Courts ---- Pretrial Services Release and Detention</t>
  </si>
  <si>
    <t>For the 12-Month Period Ending September 30, 2020</t>
  </si>
  <si>
    <r xmlns="http://schemas.openxmlformats.org/spreadsheetml/2006/main">
      <t>Detained and Never Released</t>
    </r>
    <r xmlns="http://schemas.openxmlformats.org/spreadsheetml/2006/main">
      <rPr>
        <b/>
        <vertAlign val="superscript"/>
        <sz val="10"/>
        <rFont val="Arial"/>
        <family val="2"/>
      </rPr>
      <t>2</t>
    </r>
  </si>
  <si>
    <r xmlns="http://schemas.openxmlformats.org/spreadsheetml/2006/main">
      <t>Released</t>
    </r>
    <r xmlns="http://schemas.openxmlformats.org/spreadsheetml/2006/main">
      <rPr>
        <b/>
        <vertAlign val="superscript"/>
        <sz val="10"/>
        <rFont val="Arial"/>
        <family val="2"/>
      </rPr>
      <t>3</t>
    </r>
  </si>
  <si>
    <t>Circuit and District</t>
  </si>
  <si>
    <r xmlns="http://schemas.openxmlformats.org/spreadsheetml/2006/main">
      <t>Cases</t>
    </r>
    <r xmlns="http://schemas.openxmlformats.org/spreadsheetml/2006/main">
      <rPr>
        <vertAlign val="superscript"/>
        <sz val="10"/>
        <rFont val="Arial"/>
        <family val="2"/>
      </rPr>
      <t>1</t>
    </r>
  </si>
  <si>
    <t>Total</t>
  </si>
  <si>
    <t>Pct.</t>
  </si>
  <si>
    <t>TOTAL</t>
  </si>
  <si>
    <t>1ST</t>
  </si>
  <si>
    <t>ME</t>
  </si>
  <si>
    <t>MA</t>
  </si>
  <si>
    <t>NH</t>
  </si>
  <si>
    <t>RI</t>
  </si>
  <si>
    <t>PR</t>
  </si>
  <si>
    <t>2ND</t>
  </si>
  <si>
    <t>CT</t>
  </si>
  <si>
    <t>NY,N</t>
  </si>
  <si>
    <t>NY,E</t>
  </si>
  <si>
    <t>NY,S</t>
  </si>
  <si>
    <t>NY,W</t>
  </si>
  <si>
    <t>VT</t>
  </si>
  <si>
    <t>3RD</t>
  </si>
  <si>
    <t>DE</t>
  </si>
  <si>
    <t>NJ</t>
  </si>
  <si>
    <t>PA,E</t>
  </si>
  <si>
    <t>PA,M</t>
  </si>
  <si>
    <t>PA,W</t>
  </si>
  <si>
    <t>VI</t>
  </si>
  <si>
    <t>4TH</t>
  </si>
  <si>
    <t>MD</t>
  </si>
  <si>
    <t>NC,E</t>
  </si>
  <si>
    <t>NC,M</t>
  </si>
  <si>
    <t>NC,W</t>
  </si>
  <si>
    <t>SC</t>
  </si>
  <si>
    <t>VA,E</t>
  </si>
  <si>
    <t>VA,W</t>
  </si>
  <si>
    <t>WV,N</t>
  </si>
  <si>
    <t>WV,S</t>
  </si>
  <si>
    <t>5TH</t>
  </si>
  <si>
    <t>LA,E</t>
  </si>
  <si>
    <t>LA,M</t>
  </si>
  <si>
    <t>LA,W</t>
  </si>
  <si>
    <t>MS,N</t>
  </si>
  <si>
    <t>MS,S</t>
  </si>
  <si>
    <t>TX,N</t>
  </si>
  <si>
    <t>TX,E</t>
  </si>
  <si>
    <t>TX,S</t>
  </si>
  <si>
    <t>TX,W</t>
  </si>
  <si>
    <t>6TH</t>
  </si>
  <si>
    <t>KY,E</t>
  </si>
  <si>
    <t>KY,W</t>
  </si>
  <si>
    <t>MI,E</t>
  </si>
  <si>
    <t>MI,W</t>
  </si>
  <si>
    <t>OH,N</t>
  </si>
  <si>
    <t>OH,S</t>
  </si>
  <si>
    <t>TN,E</t>
  </si>
  <si>
    <t>TN,M</t>
  </si>
  <si>
    <t>TN,W</t>
  </si>
  <si>
    <t>7TH</t>
  </si>
  <si>
    <t>IL,N</t>
  </si>
  <si>
    <t>IL,C</t>
  </si>
  <si>
    <t>IL,S</t>
  </si>
  <si>
    <t>IN,N</t>
  </si>
  <si>
    <t>IN,S</t>
  </si>
  <si>
    <t>WI,E</t>
  </si>
  <si>
    <t>WI,W</t>
  </si>
  <si>
    <t>8TH</t>
  </si>
  <si>
    <t>AR,E</t>
  </si>
  <si>
    <t>AR,W</t>
  </si>
  <si>
    <t>IA,N</t>
  </si>
  <si>
    <t>IA,S</t>
  </si>
  <si>
    <t>MN</t>
  </si>
  <si>
    <t>MO,E</t>
  </si>
  <si>
    <t>MO,W</t>
  </si>
  <si>
    <t>NE</t>
  </si>
  <si>
    <t>ND</t>
  </si>
  <si>
    <t>SD</t>
  </si>
  <si>
    <t>9TH</t>
  </si>
  <si>
    <t>AK</t>
  </si>
  <si>
    <t>AZ</t>
  </si>
  <si>
    <t>CA,N</t>
  </si>
  <si>
    <t>CA,E</t>
  </si>
  <si>
    <t>CA,C</t>
  </si>
  <si>
    <t>CA,S</t>
  </si>
  <si>
    <t>HI</t>
  </si>
  <si>
    <t>ID</t>
  </si>
  <si>
    <t>MT</t>
  </si>
  <si>
    <t>NV</t>
  </si>
  <si>
    <t>OR</t>
  </si>
  <si>
    <t>WA,E</t>
  </si>
  <si>
    <t>WA,W</t>
  </si>
  <si>
    <t>GUAM</t>
  </si>
  <si>
    <t>NMI</t>
  </si>
  <si>
    <t>10TH</t>
  </si>
  <si>
    <t>CO</t>
  </si>
  <si>
    <t>KS</t>
  </si>
  <si>
    <t>NM</t>
  </si>
  <si>
    <t>OK,N</t>
  </si>
  <si>
    <t>OK,E</t>
  </si>
  <si>
    <t>OK,W</t>
  </si>
  <si>
    <t>UT</t>
  </si>
  <si>
    <t>WY</t>
  </si>
  <si>
    <t>11TH</t>
  </si>
  <si>
    <t>AL,N</t>
  </si>
  <si>
    <t>AL,M</t>
  </si>
  <si>
    <t>AL,S</t>
  </si>
  <si>
    <t>FL,N</t>
  </si>
  <si>
    <t>FL,M</t>
  </si>
  <si>
    <t>FL,S</t>
  </si>
  <si>
    <t>GA,N</t>
  </si>
  <si>
    <t>GA,M</t>
  </si>
  <si>
    <t>GA,S</t>
  </si>
  <si>
    <t xml:space="preserve">NOTE:  This table excludes data for the District of Columbia and includes transfers received.</t>
  </si>
  <si>
    <t>NOTE: Includes data reported for previous periods on Table H-9.</t>
  </si>
  <si>
    <r xmlns="http://schemas.openxmlformats.org/spreadsheetml/2006/main">
      <t>1</t>
    </r>
    <r xmlns="http://schemas.openxmlformats.org/spreadsheetml/2006/main">
      <rPr>
        <sz val="8"/>
        <color indexed="8"/>
        <rFont val="Arial"/>
        <family val="2"/>
      </rPr>
      <t xml:space="preserve"> Data represents defendants whose cases were activated during the 12-month period. Excludes dismissals, cases in which release is not possible within 90 days, transfers out, and cases that were later converted to diversion cases during the period. </t>
    </r>
  </si>
  <si>
    <r xmlns="http://schemas.openxmlformats.org/spreadsheetml/2006/main">
      <t xml:space="preserve">2 </t>
    </r>
    <r xmlns="http://schemas.openxmlformats.org/spreadsheetml/2006/main">
      <rPr>
        <sz val="8"/>
        <rFont val="Arial"/>
        <family val="2"/>
      </rPr>
      <t>Includes data reported for previous periods as "never released."</t>
    </r>
  </si>
  <si>
    <r xmlns="http://schemas.openxmlformats.org/spreadsheetml/2006/main">
      <t xml:space="preserve">3 </t>
    </r>
    <r xmlns="http://schemas.openxmlformats.org/spreadsheetml/2006/main">
      <rPr>
        <sz val="8"/>
        <rFont val="Arial"/>
        <family val="2"/>
      </rPr>
      <t>Includes data reported for previous periods as "later released," "released and later detained," and "never detained."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</si>
</sst>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9"/>
      <name val="Arial"/>
    </font>
    <font>
      <vertAlign val="superscript"/>
      <sz val="8"/>
      <name val="Arial"/>
      <family val="2"/>
    </font>
    <font>
      <sz val="8"/>
      <color indexed="8"/>
      <name val="Arial"/>
      <family val="2"/>
    </font>
    <font>
      <sz val="9"/>
      <color indexed="0"/>
      <name val="Courier New"/>
      <family val="3"/>
    </font>
    <font>
      <vertAlign val="superscript"/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7" fillId="0" borderId="0"/>
  </cellStyleXfs>
  <cellXfs count="33">
    <xf numFmtId="0" applyNumberFormat="1" fontId="0" applyFont="1" fillId="0" applyFill="1" borderId="0" applyBorder="1" xfId="0"/>
    <xf numFmtId="0" applyNumberFormat="1" fontId="7" applyFont="1" fillId="0" applyFill="1" borderId="0" applyBorder="1" xfId="1"/>
    <xf numFmtId="0" applyNumberFormat="1" fontId="0" applyFont="1" fillId="0" applyFill="1" borderId="1" applyBorder="1" xfId="0"/>
    <xf numFmtId="0" applyNumberFormat="1" fontId="0" applyFont="1" fillId="0" applyFill="1" borderId="2" applyBorder="1" xfId="0"/>
    <xf numFmtId="0" applyNumberFormat="1" fontId="0" applyFont="1" fillId="0" applyFill="1" borderId="3" applyBorder="1" xfId="0"/>
    <xf numFmtId="0" applyNumberFormat="1" fontId="0" applyFont="1" fillId="0" applyFill="1" borderId="4" applyBorder="1" xfId="0">
      <alignment horizontal="center"/>
    </xf>
    <xf numFmtId="0" applyNumberFormat="1" fontId="0" applyFont="1" fillId="0" applyFill="1" borderId="5" applyBorder="1" xfId="0">
      <alignment horizontal="center" wrapText="1"/>
    </xf>
    <xf numFmtId="0" applyNumberFormat="1" fontId="0" applyFont="1" fillId="0" applyFill="1" borderId="6" applyBorder="1" xfId="0">
      <alignment horizontal="center"/>
    </xf>
    <xf numFmtId="0" applyNumberFormat="1" fontId="4" applyFont="1" fillId="0" applyFill="1" borderId="0" applyBorder="1" xfId="0"/>
    <xf numFmtId="0" applyNumberFormat="1" fontId="1" applyFont="1" fillId="0" applyFill="1" borderId="0" applyBorder="1" xfId="0"/>
    <xf numFmtId="0" applyNumberFormat="1" fontId="0" applyFont="1" fillId="0" applyFill="1" borderId="0" applyBorder="1" xfId="0"/>
    <xf numFmtId="0" applyNumberFormat="1" fontId="0" applyFont="1" fillId="0" applyFill="1" borderId="7" applyBorder="1" xfId="0"/>
    <xf numFmtId="3" applyNumberFormat="1" fontId="0" applyFont="1" fillId="0" applyFill="1" borderId="0" applyBorder="1" xfId="0">
      <alignment horizontal="right"/>
    </xf>
    <xf numFmtId="3" applyNumberFormat="1" fontId="1" applyFont="1" fillId="0" applyFill="1" borderId="0" applyBorder="1" xfId="0">
      <alignment horizontal="right"/>
    </xf>
    <xf numFmtId="0" applyNumberFormat="1" fontId="0" applyFont="1" fillId="0" applyFill="1" borderId="5" applyBorder="1" xfId="0">
      <alignment horizontal="center" wrapText="1"/>
    </xf>
    <xf numFmtId="0" applyNumberFormat="1" fontId="0" applyFont="1" fillId="0" applyFill="1" borderId="8" applyBorder="1" xfId="0">
      <alignment horizontal="center" wrapText="1"/>
    </xf>
    <xf numFmtId="164" applyNumberFormat="1" fontId="0" applyFont="1" fillId="0" applyFill="1" borderId="0" applyBorder="1" xfId="0">
      <alignment horizontal="right"/>
    </xf>
    <xf numFmtId="0" applyNumberFormat="1" fontId="0" applyFont="1" fillId="0" applyFill="1" borderId="0" applyBorder="1" xfId="0">
      <alignment horizontal="right"/>
    </xf>
    <xf numFmtId="0" applyNumberFormat="1" fontId="6" applyFont="1" fillId="0" applyFill="1" borderId="0" applyBorder="1" xfId="1">
      <alignment horizontal="left"/>
    </xf>
    <xf numFmtId="0" applyNumberFormat="1" fontId="5" applyFont="1" fillId="0" applyFill="1" borderId="0" applyBorder="1" xfId="0">
      <alignment horizontal="left"/>
    </xf>
    <xf numFmtId="0" applyNumberFormat="1" fontId="2" applyFont="1" fillId="0" applyFill="1" borderId="9" applyBorder="1" xfId="0">
      <alignment horizontal="center" wrapText="1"/>
    </xf>
    <xf numFmtId="0" applyNumberFormat="1" fontId="2" applyFont="1" fillId="0" applyFill="1" borderId="10" applyBorder="1" xfId="0">
      <alignment horizontal="center" wrapText="1"/>
    </xf>
    <xf numFmtId="0" applyNumberFormat="1" fontId="2" applyFont="1" fillId="0" applyFill="1" borderId="9" applyBorder="1" xfId="0">
      <alignment horizontal="center"/>
    </xf>
    <xf numFmtId="0" applyNumberFormat="1" fontId="2" applyFont="1" fillId="0" applyFill="1" borderId="11" applyBorder="1" xfId="0">
      <alignment horizontal="center"/>
    </xf>
    <xf numFmtId="0" applyNumberFormat="1" fontId="8" applyFont="1" fillId="0" applyFill="1" borderId="0" applyBorder="1" xfId="1">
      <alignment horizontal="left" wrapText="1"/>
    </xf>
    <xf numFmtId="0" applyNumberFormat="1" fontId="3" applyFont="1" fillId="0" applyFill="1" borderId="1" applyBorder="1" xfId="0">
      <alignment horizontal="left"/>
    </xf>
    <xf numFmtId="0" applyNumberFormat="1" fontId="0" applyFont="1" fillId="0" applyFill="1" borderId="1" applyBorder="1" xfId="0"/>
    <xf numFmtId="0" applyNumberFormat="1" fontId="3" applyFont="1" fillId="0" applyFill="1" borderId="0" applyBorder="1" xfId="0">
      <alignment horizontal="left"/>
    </xf>
    <xf numFmtId="0" applyNumberFormat="1" fontId="0" applyFont="1" fillId="0" applyFill="1" borderId="0" applyBorder="1" xfId="0"/>
    <xf numFmtId="0" applyNumberFormat="1" fontId="6" applyFont="1" fillId="0" applyFill="1" borderId="0" applyBorder="1" xfId="1">
      <alignment horizontal="left"/>
    </xf>
    <xf numFmtId="0" applyNumberFormat="1" fontId="0" applyFont="1" fillId="0" applyFill="1" borderId="12" applyBorder="1" xfId="0">
      <alignment horizontal="center" wrapText="1"/>
    </xf>
    <xf numFmtId="0" applyNumberFormat="1" fontId="0" applyFont="1" fillId="0" applyFill="1" borderId="13" applyBorder="1" xfId="0">
      <alignment horizontal="center" wrapText="1"/>
    </xf>
    <xf numFmtId="0" applyNumberFormat="1" fontId="0" applyFont="1" fillId="0" applyFill="1" borderId="0" applyBorder="1" xfId="0">
      <alignment horizontal="center"/>
    </xf>
  </cellXfs>
  <cellStyles count="2">
    <cellStyle name="Normal" xfId="0" builtinId="0"/>
    <cellStyle name="Normal_pretrial_h2_jun200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outlinePr summaryBelow="0" summaryRight="0"/>
    <pageSetUpPr fitToPage="1"/>
  </sheetPr>
  <dimension ref="A1:AI118"/>
  <sheetViews>
    <sheetView tabSelected="1" workbookViewId="0">
      <selection sqref="A1:G1"/>
    </sheetView>
  </sheetViews>
  <sheetFormatPr defaultRowHeight="12.75" x14ac:dyDescent="0.2"/>
  <cols>
    <col min="1" max="1" width="5" customWidth="1"/>
    <col min="2" max="2" width="10" customWidth="1"/>
    <col min="3" max="3" width="10.5703125" customWidth="1"/>
    <col min="4" max="4" width="15.140625" customWidth="1"/>
    <col min="5" max="5" width="12.5703125" customWidth="1"/>
    <col min="6" max="6" width="15.140625" customWidth="1"/>
    <col min="7" max="7" width="12.140625" customWidth="1"/>
    <col min="8" max="8" width="13.5703125" customWidth="1"/>
    <col min="9" max="10" width="14" customWidth="1"/>
  </cols>
  <sheetData>
    <row r="1" ht="16.5" s="2" customFormat="1">
      <c r="A1" s="25" t="s">
        <v>0</v>
      </c>
      <c r="B1" s="25"/>
      <c r="C1" s="26"/>
      <c r="D1" s="26"/>
      <c r="E1" s="26"/>
      <c r="F1" s="26"/>
      <c r="G1" s="26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</row>
    <row r="2" ht="15.75">
      <c r="A2" s="27" t="s">
        <v>1</v>
      </c>
      <c r="B2" s="27"/>
      <c r="C2" s="27"/>
      <c r="D2" s="27"/>
      <c r="E2" s="27"/>
      <c r="F2" s="27"/>
      <c r="G2" s="28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</row>
    <row r="3" ht="15.75">
      <c r="A3" s="27" t="s">
        <v>2</v>
      </c>
      <c r="B3" s="27"/>
      <c r="C3" s="27"/>
      <c r="D3" s="28"/>
      <c r="E3" s="28"/>
      <c r="F3" s="28"/>
      <c r="G3" s="28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</row>
    <row r="4" ht="28.15" customHeight="1">
      <c r="A4" s="3"/>
      <c r="B4" s="4"/>
      <c r="C4" s="5"/>
      <c r="D4" s="20" t="s">
        <v>3</v>
      </c>
      <c r="E4" s="21"/>
      <c r="F4" s="22" t="s">
        <v>4</v>
      </c>
      <c r="G4" s="23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</row>
    <row r="5" ht="25.7" customHeight="1">
      <c r="A5" s="30" t="s">
        <v>5</v>
      </c>
      <c r="B5" s="31"/>
      <c r="C5" s="6" t="s">
        <v>6</v>
      </c>
      <c r="D5" s="7" t="s">
        <v>7</v>
      </c>
      <c r="E5" s="7" t="s">
        <v>8</v>
      </c>
      <c r="F5" s="15" t="s">
        <v>7</v>
      </c>
      <c r="G5" s="14" t="s">
        <v>8</v>
      </c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</row>
    <row r="6" ht="14.25" customHeight="1"/>
    <row r="7">
      <c r="A7" s="32" t="s">
        <v>9</v>
      </c>
      <c r="B7" s="32"/>
      <c r="C7" s="12">
        <f>SUM(D7,F7)</f>
        <v>73674</v>
      </c>
      <c r="D7" s="12">
        <f>SUM(D9,D15,D22,D29,D39,D49,D59,D67,D78,D94,D103)</f>
        <v>52002</v>
      </c>
      <c r="E7" s="16">
        <f>IF(D7=0,".0",D7/C7*100)</f>
        <v>70.58392377229417</v>
      </c>
      <c r="F7" s="12">
        <f>SUM(F9,F15,F22,F29,F39,F49,F59,F67,F78,F94,F103)</f>
        <v>21672</v>
      </c>
      <c r="G7" s="16">
        <f>IF(F7=0,".0",F7/C7*100)</f>
        <v>29.41607622770584</v>
      </c>
    </row>
    <row r="8">
      <c r="C8" s="12"/>
      <c r="D8" s="12"/>
      <c r="E8" s="17"/>
      <c r="F8" s="12"/>
      <c r="G8" s="17"/>
    </row>
    <row r="9" ht="17.45" customHeight="1">
      <c r="A9" s="9" t="s">
        <v>10</v>
      </c>
      <c r="B9" s="9"/>
      <c r="C9" s="13">
        <f>SUM(C10:C14)</f>
        <v>1702</v>
      </c>
      <c r="D9" s="13">
        <f>SUM(D10:D14)</f>
        <v>958</v>
      </c>
      <c r="E9" s="16">
        <f ref="E9:E72" t="shared" si="0">IF(D9=0,".0",D9/C9*100)</f>
        <v>56.286721504112812</v>
      </c>
      <c r="F9" s="13">
        <f>SUM(F10:F14)</f>
        <v>744</v>
      </c>
      <c r="G9" s="16">
        <f ref="G9:G72" t="shared" si="1">IF(F9=0,".0",F9/C9*100)</f>
        <v>43.713278495887195</v>
      </c>
    </row>
    <row r="10" ht="21" customHeight="1">
      <c r="A10" s="8"/>
      <c r="B10" s="8" t="s">
        <v>11</v>
      </c>
      <c r="C10" s="12">
        <f>SUM(D10,F10)</f>
        <v>120</v>
      </c>
      <c r="D10" s="12">
        <v>45</v>
      </c>
      <c r="E10" s="16">
        <f t="shared" si="0"/>
        <v>37.5</v>
      </c>
      <c r="F10" s="12">
        <v>75</v>
      </c>
      <c r="G10" s="16">
        <f t="shared" si="1"/>
        <v>62.5</v>
      </c>
    </row>
    <row r="11">
      <c r="A11" s="8"/>
      <c r="B11" s="8" t="s">
        <v>12</v>
      </c>
      <c r="C11" s="12">
        <f>SUM(D11,F11)</f>
        <v>595</v>
      </c>
      <c r="D11" s="12">
        <v>307</v>
      </c>
      <c r="E11" s="16">
        <f t="shared" si="0"/>
        <v>51.596638655462193</v>
      </c>
      <c r="F11" s="12">
        <v>288</v>
      </c>
      <c r="G11" s="16">
        <f t="shared" si="1"/>
        <v>48.403361344537814</v>
      </c>
    </row>
    <row r="12">
      <c r="A12" s="8"/>
      <c r="B12" s="8" t="s">
        <v>13</v>
      </c>
      <c r="C12" s="12">
        <f>SUM(D12,F12)</f>
        <v>171</v>
      </c>
      <c r="D12" s="12">
        <v>82</v>
      </c>
      <c r="E12" s="16">
        <f t="shared" si="0"/>
        <v>47.953216374269005</v>
      </c>
      <c r="F12" s="12">
        <v>89</v>
      </c>
      <c r="G12" s="16">
        <f t="shared" si="1"/>
        <v>52.046783625730995</v>
      </c>
    </row>
    <row r="13">
      <c r="A13" s="8"/>
      <c r="B13" s="8" t="s">
        <v>14</v>
      </c>
      <c r="C13" s="12">
        <f>SUM(D13,F13)</f>
        <v>134</v>
      </c>
      <c r="D13" s="12">
        <v>55</v>
      </c>
      <c r="E13" s="16">
        <f t="shared" si="0"/>
        <v>41.044776119402989</v>
      </c>
      <c r="F13" s="12">
        <v>79</v>
      </c>
      <c r="G13" s="16">
        <f t="shared" si="1"/>
        <v>58.955223880597018</v>
      </c>
    </row>
    <row r="14">
      <c r="A14" s="8"/>
      <c r="B14" s="8" t="s">
        <v>15</v>
      </c>
      <c r="C14" s="12">
        <f>SUM(D14,F14)</f>
        <v>682</v>
      </c>
      <c r="D14" s="12">
        <v>469</v>
      </c>
      <c r="E14" s="16">
        <f t="shared" si="0"/>
        <v>68.768328445747812</v>
      </c>
      <c r="F14" s="12">
        <v>213</v>
      </c>
      <c r="G14" s="16">
        <f t="shared" si="1"/>
        <v>31.2316715542522</v>
      </c>
    </row>
    <row r="15" ht="21" customHeight="1">
      <c r="A15" s="9" t="s">
        <v>16</v>
      </c>
      <c r="B15" s="9"/>
      <c r="C15" s="13">
        <f>SUM(C16:C21)</f>
        <v>2980</v>
      </c>
      <c r="D15" s="13">
        <f>SUM(D16:D21)</f>
        <v>1416</v>
      </c>
      <c r="E15" s="16">
        <f t="shared" si="0"/>
        <v>47.516778523489933</v>
      </c>
      <c r="F15" s="13">
        <f>SUM(F16:F21)</f>
        <v>1564</v>
      </c>
      <c r="G15" s="16">
        <f t="shared" si="1"/>
        <v>52.483221476510067</v>
      </c>
    </row>
    <row r="16" ht="21" customHeight="1">
      <c r="A16" s="8"/>
      <c r="B16" s="8" t="s">
        <v>17</v>
      </c>
      <c r="C16" s="12">
        <f ref="C16:C21" t="shared" si="2">SUM(D16,F16)</f>
        <v>251</v>
      </c>
      <c r="D16" s="12">
        <v>107</v>
      </c>
      <c r="E16" s="16">
        <f t="shared" si="0"/>
        <v>42.629482071713149</v>
      </c>
      <c r="F16" s="12">
        <v>144</v>
      </c>
      <c r="G16" s="16">
        <f t="shared" si="1"/>
        <v>57.370517928286858</v>
      </c>
    </row>
    <row r="17">
      <c r="A17" s="8"/>
      <c r="B17" s="8" t="s">
        <v>18</v>
      </c>
      <c r="C17" s="12">
        <f t="shared" si="2"/>
        <v>310</v>
      </c>
      <c r="D17" s="12">
        <v>195</v>
      </c>
      <c r="E17" s="16">
        <f t="shared" si="0"/>
        <v>62.903225806451616</v>
      </c>
      <c r="F17" s="12">
        <v>115</v>
      </c>
      <c r="G17" s="16">
        <f t="shared" si="1"/>
        <v>37.096774193548384</v>
      </c>
    </row>
    <row r="18">
      <c r="A18" s="8"/>
      <c r="B18" s="8" t="s">
        <v>19</v>
      </c>
      <c r="C18" s="12">
        <f t="shared" si="2"/>
        <v>612</v>
      </c>
      <c r="D18" s="12">
        <v>263</v>
      </c>
      <c r="E18" s="16">
        <f t="shared" si="0"/>
        <v>42.973856209150327</v>
      </c>
      <c r="F18" s="12">
        <v>349</v>
      </c>
      <c r="G18" s="16">
        <f t="shared" si="1"/>
        <v>57.026143790849673</v>
      </c>
    </row>
    <row r="19">
      <c r="A19" s="8"/>
      <c r="B19" s="8" t="s">
        <v>20</v>
      </c>
      <c r="C19" s="12">
        <f t="shared" si="2"/>
        <v>1278</v>
      </c>
      <c r="D19" s="12">
        <v>624</v>
      </c>
      <c r="E19" s="16">
        <f t="shared" si="0"/>
        <v>48.826291079812208</v>
      </c>
      <c r="F19" s="12">
        <v>654</v>
      </c>
      <c r="G19" s="16">
        <f t="shared" si="1"/>
        <v>51.173708920187785</v>
      </c>
    </row>
    <row r="20">
      <c r="A20" s="8"/>
      <c r="B20" s="8" t="s">
        <v>21</v>
      </c>
      <c r="C20" s="12">
        <f t="shared" si="2"/>
        <v>405</v>
      </c>
      <c r="D20" s="12">
        <v>179</v>
      </c>
      <c r="E20" s="16">
        <f t="shared" si="0"/>
        <v>44.197530864197532</v>
      </c>
      <c r="F20" s="12">
        <v>226</v>
      </c>
      <c r="G20" s="16">
        <f t="shared" si="1"/>
        <v>55.802469135802468</v>
      </c>
    </row>
    <row r="21">
      <c r="A21" s="8"/>
      <c r="B21" s="8" t="s">
        <v>22</v>
      </c>
      <c r="C21" s="12">
        <f t="shared" si="2"/>
        <v>124</v>
      </c>
      <c r="D21" s="12">
        <v>48</v>
      </c>
      <c r="E21" s="16">
        <f t="shared" si="0"/>
        <v>38.70967741935484</v>
      </c>
      <c r="F21" s="12">
        <v>76</v>
      </c>
      <c r="G21" s="16">
        <f t="shared" si="1"/>
        <v>61.29032258064516</v>
      </c>
    </row>
    <row r="22" ht="21" customHeight="1">
      <c r="A22" s="9" t="s">
        <v>23</v>
      </c>
      <c r="B22" s="9"/>
      <c r="C22" s="13">
        <f>SUM(C23:C28)</f>
        <v>2586</v>
      </c>
      <c r="D22" s="13">
        <f>SUM(D23:D28)</f>
        <v>1249</v>
      </c>
      <c r="E22" s="16">
        <f t="shared" si="0"/>
        <v>48.298530549110595</v>
      </c>
      <c r="F22" s="13">
        <f>SUM(F23:F28)</f>
        <v>1337</v>
      </c>
      <c r="G22" s="16">
        <f t="shared" si="1"/>
        <v>51.701469450889405</v>
      </c>
    </row>
    <row r="23" ht="21" customHeight="1">
      <c r="B23" s="8" t="s">
        <v>24</v>
      </c>
      <c r="C23" s="12">
        <f ref="C23:C28" t="shared" si="3">SUM(D23,F23)</f>
        <v>78</v>
      </c>
      <c r="D23" s="12">
        <v>62</v>
      </c>
      <c r="E23" s="16">
        <f t="shared" si="0"/>
        <v>79.487179487179489</v>
      </c>
      <c r="F23" s="12">
        <v>16</v>
      </c>
      <c r="G23" s="16">
        <f t="shared" si="1"/>
        <v>20.512820512820511</v>
      </c>
    </row>
    <row r="24">
      <c r="A24" s="8"/>
      <c r="B24" s="8" t="s">
        <v>25</v>
      </c>
      <c r="C24" s="12">
        <f t="shared" si="3"/>
        <v>1099</v>
      </c>
      <c r="D24" s="12">
        <v>436</v>
      </c>
      <c r="E24" s="16">
        <f t="shared" si="0"/>
        <v>39.672429481346676</v>
      </c>
      <c r="F24" s="12">
        <v>663</v>
      </c>
      <c r="G24" s="16">
        <f t="shared" si="1"/>
        <v>60.327570518653317</v>
      </c>
    </row>
    <row r="25">
      <c r="A25" s="8"/>
      <c r="B25" s="8" t="s">
        <v>26</v>
      </c>
      <c r="C25" s="12">
        <f t="shared" si="3"/>
        <v>445</v>
      </c>
      <c r="D25" s="12">
        <v>271</v>
      </c>
      <c r="E25" s="16">
        <f t="shared" si="0"/>
        <v>60.898876404494388</v>
      </c>
      <c r="F25" s="12">
        <v>174</v>
      </c>
      <c r="G25" s="16">
        <f t="shared" si="1"/>
        <v>39.101123595505612</v>
      </c>
    </row>
    <row r="26">
      <c r="A26" s="8"/>
      <c r="B26" s="8" t="s">
        <v>27</v>
      </c>
      <c r="C26" s="12">
        <f t="shared" si="3"/>
        <v>282</v>
      </c>
      <c r="D26" s="12">
        <v>147</v>
      </c>
      <c r="E26" s="16">
        <f t="shared" si="0"/>
        <v>52.12765957446809</v>
      </c>
      <c r="F26" s="12">
        <v>135</v>
      </c>
      <c r="G26" s="16">
        <f t="shared" si="1"/>
        <v>47.872340425531917</v>
      </c>
    </row>
    <row r="27">
      <c r="A27" s="8"/>
      <c r="B27" s="8" t="s">
        <v>28</v>
      </c>
      <c r="C27" s="12">
        <f t="shared" si="3"/>
        <v>594</v>
      </c>
      <c r="D27" s="12">
        <v>297</v>
      </c>
      <c r="E27" s="16">
        <f t="shared" si="0"/>
        <v>50</v>
      </c>
      <c r="F27" s="12">
        <v>297</v>
      </c>
      <c r="G27" s="16">
        <f t="shared" si="1"/>
        <v>50</v>
      </c>
    </row>
    <row r="28">
      <c r="A28" s="8"/>
      <c r="B28" s="8" t="s">
        <v>29</v>
      </c>
      <c r="C28" s="12">
        <f t="shared" si="3"/>
        <v>88</v>
      </c>
      <c r="D28" s="12">
        <v>36</v>
      </c>
      <c r="E28" s="16">
        <f t="shared" si="0"/>
        <v>40.909090909090914</v>
      </c>
      <c r="F28" s="12">
        <v>52</v>
      </c>
      <c r="G28" s="16">
        <f t="shared" si="1"/>
        <v>59.090909090909093</v>
      </c>
    </row>
    <row r="29" ht="21" customHeight="1">
      <c r="A29" s="9" t="s">
        <v>30</v>
      </c>
      <c r="B29" s="9"/>
      <c r="C29" s="13">
        <f>SUM(C30:C38)</f>
        <v>4484</v>
      </c>
      <c r="D29" s="13">
        <f>SUM(D30:D38)</f>
        <v>2588</v>
      </c>
      <c r="E29" s="16">
        <f t="shared" si="0"/>
        <v>57.716324710080279</v>
      </c>
      <c r="F29" s="13">
        <f>SUM(F30:F38)</f>
        <v>1896</v>
      </c>
      <c r="G29" s="16">
        <f t="shared" si="1"/>
        <v>42.283675289919714</v>
      </c>
    </row>
    <row r="30" ht="21" customHeight="1">
      <c r="A30" s="8"/>
      <c r="B30" s="8" t="s">
        <v>31</v>
      </c>
      <c r="C30" s="12">
        <f ref="C30:C38" t="shared" si="4">SUM(D30,F30)</f>
        <v>463</v>
      </c>
      <c r="D30" s="12">
        <v>241</v>
      </c>
      <c r="E30" s="16">
        <f t="shared" si="0"/>
        <v>52.051835853131742</v>
      </c>
      <c r="F30" s="12">
        <v>222</v>
      </c>
      <c r="G30" s="16">
        <f t="shared" si="1"/>
        <v>47.948164146868251</v>
      </c>
    </row>
    <row r="31">
      <c r="A31" s="8"/>
      <c r="B31" s="8" t="s">
        <v>32</v>
      </c>
      <c r="C31" s="12">
        <f t="shared" si="4"/>
        <v>1033</v>
      </c>
      <c r="D31" s="12">
        <v>671</v>
      </c>
      <c r="E31" s="16">
        <f t="shared" si="0"/>
        <v>64.956437560503389</v>
      </c>
      <c r="F31" s="12">
        <v>362</v>
      </c>
      <c r="G31" s="16">
        <f t="shared" si="1"/>
        <v>35.043562439496611</v>
      </c>
    </row>
    <row r="32">
      <c r="A32" s="8"/>
      <c r="B32" s="8" t="s">
        <v>33</v>
      </c>
      <c r="C32" s="12">
        <f t="shared" si="4"/>
        <v>306</v>
      </c>
      <c r="D32" s="12">
        <v>163</v>
      </c>
      <c r="E32" s="16">
        <f t="shared" si="0"/>
        <v>53.267973856209153</v>
      </c>
      <c r="F32" s="12">
        <v>143</v>
      </c>
      <c r="G32" s="16">
        <f t="shared" si="1"/>
        <v>46.732026143790847</v>
      </c>
    </row>
    <row r="33">
      <c r="A33" s="8"/>
      <c r="B33" s="8" t="s">
        <v>34</v>
      </c>
      <c r="C33" s="12">
        <f t="shared" si="4"/>
        <v>597</v>
      </c>
      <c r="D33" s="12">
        <v>465</v>
      </c>
      <c r="E33" s="16">
        <f t="shared" si="0"/>
        <v>77.889447236180914</v>
      </c>
      <c r="F33" s="12">
        <v>132</v>
      </c>
      <c r="G33" s="16">
        <f t="shared" si="1"/>
        <v>22.110552763819097</v>
      </c>
    </row>
    <row r="34">
      <c r="A34" s="8"/>
      <c r="B34" s="8" t="s">
        <v>35</v>
      </c>
      <c r="C34" s="12">
        <f t="shared" si="4"/>
        <v>492</v>
      </c>
      <c r="D34" s="12">
        <v>287</v>
      </c>
      <c r="E34" s="16">
        <f t="shared" si="0"/>
        <v>58.333333333333336</v>
      </c>
      <c r="F34" s="12">
        <v>205</v>
      </c>
      <c r="G34" s="16">
        <f t="shared" si="1"/>
        <v>41.666666666666671</v>
      </c>
    </row>
    <row r="35">
      <c r="A35" s="8"/>
      <c r="B35" s="8" t="s">
        <v>36</v>
      </c>
      <c r="C35" s="12">
        <f t="shared" si="4"/>
        <v>921</v>
      </c>
      <c r="D35" s="12">
        <v>446</v>
      </c>
      <c r="E35" s="16">
        <f t="shared" si="0"/>
        <v>48.42562432138979</v>
      </c>
      <c r="F35" s="12">
        <v>475</v>
      </c>
      <c r="G35" s="16">
        <f t="shared" si="1"/>
        <v>51.57437567861021</v>
      </c>
    </row>
    <row r="36">
      <c r="A36" s="8"/>
      <c r="B36" s="8" t="s">
        <v>37</v>
      </c>
      <c r="C36" s="12">
        <f t="shared" si="4"/>
        <v>201</v>
      </c>
      <c r="D36" s="12">
        <v>72</v>
      </c>
      <c r="E36" s="16">
        <f t="shared" si="0"/>
        <v>35.820895522388057</v>
      </c>
      <c r="F36" s="12">
        <v>129</v>
      </c>
      <c r="G36" s="16">
        <f t="shared" si="1"/>
        <v>64.179104477611943</v>
      </c>
    </row>
    <row r="37">
      <c r="A37" s="8"/>
      <c r="B37" s="8" t="s">
        <v>38</v>
      </c>
      <c r="C37" s="12">
        <f t="shared" si="4"/>
        <v>223</v>
      </c>
      <c r="D37" s="12">
        <v>91</v>
      </c>
      <c r="E37" s="16">
        <f t="shared" si="0"/>
        <v>40.80717488789238</v>
      </c>
      <c r="F37" s="12">
        <v>132</v>
      </c>
      <c r="G37" s="16">
        <f t="shared" si="1"/>
        <v>59.192825112107627</v>
      </c>
    </row>
    <row r="38">
      <c r="A38" s="8"/>
      <c r="B38" s="8" t="s">
        <v>39</v>
      </c>
      <c r="C38" s="12">
        <f t="shared" si="4"/>
        <v>248</v>
      </c>
      <c r="D38" s="12">
        <v>152</v>
      </c>
      <c r="E38" s="16">
        <f t="shared" si="0"/>
        <v>61.29032258064516</v>
      </c>
      <c r="F38" s="12">
        <v>96</v>
      </c>
      <c r="G38" s="16">
        <f t="shared" si="1"/>
        <v>38.70967741935484</v>
      </c>
    </row>
    <row r="39" ht="21" customHeight="1">
      <c r="A39" s="9" t="s">
        <v>40</v>
      </c>
      <c r="B39" s="9"/>
      <c r="C39" s="13">
        <f>SUM(C40:C48)</f>
        <v>20297</v>
      </c>
      <c r="D39" s="13">
        <f>SUM(D40:D48)</f>
        <v>17164</v>
      </c>
      <c r="E39" s="16">
        <f t="shared" si="0"/>
        <v>84.5642213134946</v>
      </c>
      <c r="F39" s="13">
        <f>SUM(F40:F48)</f>
        <v>3133</v>
      </c>
      <c r="G39" s="16">
        <f t="shared" si="1"/>
        <v>15.435778686505394</v>
      </c>
    </row>
    <row r="40" ht="21" customHeight="1">
      <c r="A40" s="8"/>
      <c r="B40" s="8" t="s">
        <v>41</v>
      </c>
      <c r="C40" s="12">
        <f ref="C40:C48" t="shared" si="5">SUM(D40,F40)</f>
        <v>208</v>
      </c>
      <c r="D40" s="12">
        <v>121</v>
      </c>
      <c r="E40" s="16">
        <f t="shared" si="0"/>
        <v>58.173076923076927</v>
      </c>
      <c r="F40" s="12">
        <v>87</v>
      </c>
      <c r="G40" s="16">
        <f t="shared" si="1"/>
        <v>41.82692307692308</v>
      </c>
    </row>
    <row r="41">
      <c r="A41" s="8"/>
      <c r="B41" s="8" t="s">
        <v>42</v>
      </c>
      <c r="C41" s="12">
        <f t="shared" si="5"/>
        <v>74</v>
      </c>
      <c r="D41" s="12">
        <v>24</v>
      </c>
      <c r="E41" s="16">
        <f t="shared" si="0"/>
        <v>32.432432432432435</v>
      </c>
      <c r="F41" s="12">
        <v>50</v>
      </c>
      <c r="G41" s="16">
        <f t="shared" si="1"/>
        <v>67.567567567567565</v>
      </c>
    </row>
    <row r="42">
      <c r="A42" s="8"/>
      <c r="B42" s="8" t="s">
        <v>43</v>
      </c>
      <c r="C42" s="12">
        <f t="shared" si="5"/>
        <v>198</v>
      </c>
      <c r="D42" s="12">
        <v>143</v>
      </c>
      <c r="E42" s="16">
        <f t="shared" si="0"/>
        <v>72.222222222222214</v>
      </c>
      <c r="F42" s="12">
        <v>55</v>
      </c>
      <c r="G42" s="16">
        <f t="shared" si="1"/>
        <v>27.777777777777779</v>
      </c>
    </row>
    <row r="43">
      <c r="A43" s="8"/>
      <c r="B43" s="8" t="s">
        <v>44</v>
      </c>
      <c r="C43" s="12">
        <f t="shared" si="5"/>
        <v>80</v>
      </c>
      <c r="D43" s="12">
        <v>43</v>
      </c>
      <c r="E43" s="16">
        <f t="shared" si="0"/>
        <v>53.75</v>
      </c>
      <c r="F43" s="12">
        <v>37</v>
      </c>
      <c r="G43" s="16">
        <f t="shared" si="1"/>
        <v>46.25</v>
      </c>
    </row>
    <row r="44">
      <c r="A44" s="8"/>
      <c r="B44" s="8" t="s">
        <v>45</v>
      </c>
      <c r="C44" s="12">
        <f t="shared" si="5"/>
        <v>340</v>
      </c>
      <c r="D44" s="12">
        <v>203</v>
      </c>
      <c r="E44" s="16">
        <f t="shared" si="0"/>
        <v>59.705882352941174</v>
      </c>
      <c r="F44" s="12">
        <v>137</v>
      </c>
      <c r="G44" s="16">
        <f t="shared" si="1"/>
        <v>40.294117647058826</v>
      </c>
    </row>
    <row r="45">
      <c r="A45" s="8"/>
      <c r="B45" s="8" t="s">
        <v>46</v>
      </c>
      <c r="C45" s="12">
        <f t="shared" si="5"/>
        <v>989</v>
      </c>
      <c r="D45" s="12">
        <v>563</v>
      </c>
      <c r="E45" s="16">
        <f t="shared" si="0"/>
        <v>56.926188068756325</v>
      </c>
      <c r="F45" s="12">
        <v>426</v>
      </c>
      <c r="G45" s="16">
        <f t="shared" si="1"/>
        <v>43.073811931243682</v>
      </c>
    </row>
    <row r="46">
      <c r="A46" s="8"/>
      <c r="B46" s="8" t="s">
        <v>47</v>
      </c>
      <c r="C46" s="12">
        <f t="shared" si="5"/>
        <v>668</v>
      </c>
      <c r="D46" s="12">
        <v>456</v>
      </c>
      <c r="E46" s="16">
        <f t="shared" si="0"/>
        <v>68.263473053892227</v>
      </c>
      <c r="F46" s="12">
        <v>212</v>
      </c>
      <c r="G46" s="16">
        <f t="shared" si="1"/>
        <v>31.736526946107784</v>
      </c>
    </row>
    <row r="47">
      <c r="A47" s="8"/>
      <c r="B47" s="8" t="s">
        <v>48</v>
      </c>
      <c r="C47" s="12">
        <f t="shared" si="5"/>
        <v>9600</v>
      </c>
      <c r="D47" s="12">
        <v>8454</v>
      </c>
      <c r="E47" s="16">
        <f t="shared" si="0"/>
        <v>88.0625</v>
      </c>
      <c r="F47" s="12">
        <v>1146</v>
      </c>
      <c r="G47" s="16">
        <f t="shared" si="1"/>
        <v>11.9375</v>
      </c>
    </row>
    <row r="48">
      <c r="A48" s="8"/>
      <c r="B48" s="8" t="s">
        <v>49</v>
      </c>
      <c r="C48" s="12">
        <f t="shared" si="5"/>
        <v>8140</v>
      </c>
      <c r="D48" s="12">
        <v>7157</v>
      </c>
      <c r="E48" s="16">
        <f t="shared" si="0"/>
        <v>87.923832923832919</v>
      </c>
      <c r="F48" s="12">
        <v>983</v>
      </c>
      <c r="G48" s="16">
        <f t="shared" si="1"/>
        <v>12.076167076167076</v>
      </c>
    </row>
    <row r="49" ht="21" customHeight="1">
      <c r="A49" s="9" t="s">
        <v>50</v>
      </c>
      <c r="B49" s="9"/>
      <c r="C49" s="13">
        <f>SUM(C50:C58)</f>
        <v>4116</v>
      </c>
      <c r="D49" s="13">
        <f>SUM(D50:D58)</f>
        <v>2404</v>
      </c>
      <c r="E49" s="16">
        <f t="shared" si="0"/>
        <v>58.406219630709423</v>
      </c>
      <c r="F49" s="13">
        <f>SUM(F50:F58)</f>
        <v>1712</v>
      </c>
      <c r="G49" s="16">
        <f t="shared" si="1"/>
        <v>41.59378036929057</v>
      </c>
    </row>
    <row r="50" ht="21" customHeight="1">
      <c r="A50" s="8"/>
      <c r="B50" s="8" t="s">
        <v>51</v>
      </c>
      <c r="C50" s="12">
        <f ref="C50:C58" t="shared" si="6">SUM(D50,F50)</f>
        <v>374</v>
      </c>
      <c r="D50" s="12">
        <v>224</v>
      </c>
      <c r="E50" s="16">
        <f t="shared" si="0"/>
        <v>59.893048128342244</v>
      </c>
      <c r="F50" s="12">
        <v>150</v>
      </c>
      <c r="G50" s="16">
        <f t="shared" si="1"/>
        <v>40.106951871657756</v>
      </c>
    </row>
    <row r="51">
      <c r="A51" s="8"/>
      <c r="B51" s="8" t="s">
        <v>52</v>
      </c>
      <c r="C51" s="12">
        <f t="shared" si="6"/>
        <v>257</v>
      </c>
      <c r="D51" s="12">
        <v>138</v>
      </c>
      <c r="E51" s="16">
        <f t="shared" si="0"/>
        <v>53.696498054474709</v>
      </c>
      <c r="F51" s="12">
        <v>119</v>
      </c>
      <c r="G51" s="16">
        <f t="shared" si="1"/>
        <v>46.303501945525291</v>
      </c>
    </row>
    <row r="52">
      <c r="A52" s="8"/>
      <c r="B52" s="8" t="s">
        <v>53</v>
      </c>
      <c r="C52" s="12">
        <f t="shared" si="6"/>
        <v>638</v>
      </c>
      <c r="D52" s="12">
        <v>321</v>
      </c>
      <c r="E52" s="16">
        <f t="shared" si="0"/>
        <v>50.313479623824456</v>
      </c>
      <c r="F52" s="12">
        <v>317</v>
      </c>
      <c r="G52" s="16">
        <f t="shared" si="1"/>
        <v>49.686520376175544</v>
      </c>
    </row>
    <row r="53">
      <c r="A53" s="8"/>
      <c r="B53" s="8" t="s">
        <v>54</v>
      </c>
      <c r="C53" s="12">
        <f t="shared" si="6"/>
        <v>286</v>
      </c>
      <c r="D53" s="12">
        <v>174</v>
      </c>
      <c r="E53" s="16">
        <f t="shared" si="0"/>
        <v>60.839160839160847</v>
      </c>
      <c r="F53" s="12">
        <v>112</v>
      </c>
      <c r="G53" s="16">
        <f t="shared" si="1"/>
        <v>39.16083916083916</v>
      </c>
    </row>
    <row r="54">
      <c r="A54" s="8"/>
      <c r="B54" s="8" t="s">
        <v>55</v>
      </c>
      <c r="C54" s="12">
        <f t="shared" si="6"/>
        <v>736</v>
      </c>
      <c r="D54" s="12">
        <v>417</v>
      </c>
      <c r="E54" s="16">
        <f t="shared" si="0"/>
        <v>56.657608695652172</v>
      </c>
      <c r="F54" s="12">
        <v>319</v>
      </c>
      <c r="G54" s="16">
        <f t="shared" si="1"/>
        <v>43.342391304347828</v>
      </c>
    </row>
    <row r="55">
      <c r="A55" s="8"/>
      <c r="B55" s="8" t="s">
        <v>56</v>
      </c>
      <c r="C55" s="12">
        <f t="shared" si="6"/>
        <v>596</v>
      </c>
      <c r="D55" s="12">
        <v>300</v>
      </c>
      <c r="E55" s="16">
        <f t="shared" si="0"/>
        <v>50.335570469798661</v>
      </c>
      <c r="F55" s="12">
        <v>296</v>
      </c>
      <c r="G55" s="16">
        <f t="shared" si="1"/>
        <v>49.664429530201346</v>
      </c>
    </row>
    <row r="56">
      <c r="A56" s="8"/>
      <c r="B56" s="8" t="s">
        <v>57</v>
      </c>
      <c r="C56" s="12">
        <f t="shared" si="6"/>
        <v>599</v>
      </c>
      <c r="D56" s="12">
        <v>457</v>
      </c>
      <c r="E56" s="16">
        <f t="shared" si="0"/>
        <v>76.293823038397321</v>
      </c>
      <c r="F56" s="12">
        <v>142</v>
      </c>
      <c r="G56" s="16">
        <f t="shared" si="1"/>
        <v>23.706176961602672</v>
      </c>
    </row>
    <row r="57">
      <c r="A57" s="8"/>
      <c r="B57" s="8" t="s">
        <v>58</v>
      </c>
      <c r="C57" s="12">
        <f t="shared" si="6"/>
        <v>259</v>
      </c>
      <c r="D57" s="12">
        <v>145</v>
      </c>
      <c r="E57" s="16">
        <f t="shared" si="0"/>
        <v>55.984555984555982</v>
      </c>
      <c r="F57" s="12">
        <v>114</v>
      </c>
      <c r="G57" s="16">
        <f t="shared" si="1"/>
        <v>44.015444015444018</v>
      </c>
    </row>
    <row r="58">
      <c r="A58" s="8"/>
      <c r="B58" s="8" t="s">
        <v>59</v>
      </c>
      <c r="C58" s="12">
        <f t="shared" si="6"/>
        <v>371</v>
      </c>
      <c r="D58" s="12">
        <v>228</v>
      </c>
      <c r="E58" s="16">
        <f t="shared" si="0"/>
        <v>61.45552560646901</v>
      </c>
      <c r="F58" s="12">
        <v>143</v>
      </c>
      <c r="G58" s="16">
        <f t="shared" si="1"/>
        <v>38.544474393531</v>
      </c>
    </row>
    <row r="59" ht="21" customHeight="1">
      <c r="A59" s="9" t="s">
        <v>60</v>
      </c>
      <c r="B59" s="9"/>
      <c r="C59" s="13">
        <f>SUM(C60:C66)</f>
        <v>2528</v>
      </c>
      <c r="D59" s="13">
        <f>SUM(D60:D66)</f>
        <v>1407</v>
      </c>
      <c r="E59" s="16">
        <f t="shared" si="0"/>
        <v>55.656645569620252</v>
      </c>
      <c r="F59" s="13">
        <f>SUM(F60:F66)</f>
        <v>1121</v>
      </c>
      <c r="G59" s="16">
        <f t="shared" si="1"/>
        <v>44.343354430379748</v>
      </c>
    </row>
    <row r="60" ht="21" customHeight="1">
      <c r="A60" s="8"/>
      <c r="B60" s="8" t="s">
        <v>61</v>
      </c>
      <c r="C60" s="12">
        <f ref="C60:C66" t="shared" si="7">SUM(D60,F60)</f>
        <v>775</v>
      </c>
      <c r="D60" s="12">
        <v>331</v>
      </c>
      <c r="E60" s="16">
        <f t="shared" si="0"/>
        <v>42.70967741935484</v>
      </c>
      <c r="F60" s="12">
        <v>444</v>
      </c>
      <c r="G60" s="16">
        <f t="shared" si="1"/>
        <v>57.29032258064516</v>
      </c>
    </row>
    <row r="61">
      <c r="A61" s="8"/>
      <c r="B61" s="8" t="s">
        <v>62</v>
      </c>
      <c r="C61" s="12">
        <f t="shared" si="7"/>
        <v>301</v>
      </c>
      <c r="D61" s="12">
        <v>234</v>
      </c>
      <c r="E61" s="16">
        <f t="shared" si="0"/>
        <v>77.740863787375417</v>
      </c>
      <c r="F61" s="12">
        <v>67</v>
      </c>
      <c r="G61" s="16">
        <f t="shared" si="1"/>
        <v>22.259136212624583</v>
      </c>
    </row>
    <row r="62">
      <c r="A62" s="8"/>
      <c r="B62" s="8" t="s">
        <v>63</v>
      </c>
      <c r="C62" s="12">
        <f t="shared" si="7"/>
        <v>288</v>
      </c>
      <c r="D62" s="12">
        <v>183</v>
      </c>
      <c r="E62" s="16">
        <f t="shared" si="0"/>
        <v>63.541666666666664</v>
      </c>
      <c r="F62" s="12">
        <v>105</v>
      </c>
      <c r="G62" s="16">
        <f t="shared" si="1"/>
        <v>36.458333333333329</v>
      </c>
    </row>
    <row r="63">
      <c r="A63" s="8"/>
      <c r="B63" s="8" t="s">
        <v>64</v>
      </c>
      <c r="C63" s="12">
        <f t="shared" si="7"/>
        <v>322</v>
      </c>
      <c r="D63" s="12">
        <v>207</v>
      </c>
      <c r="E63" s="16">
        <f t="shared" si="0"/>
        <v>64.285714285714292</v>
      </c>
      <c r="F63" s="12">
        <v>115</v>
      </c>
      <c r="G63" s="16">
        <f t="shared" si="1"/>
        <v>35.714285714285715</v>
      </c>
    </row>
    <row r="64">
      <c r="A64" s="8"/>
      <c r="B64" s="8" t="s">
        <v>65</v>
      </c>
      <c r="C64" s="12">
        <f t="shared" si="7"/>
        <v>480</v>
      </c>
      <c r="D64" s="12">
        <v>311</v>
      </c>
      <c r="E64" s="16">
        <f t="shared" si="0"/>
        <v>64.791666666666671</v>
      </c>
      <c r="F64" s="12">
        <v>169</v>
      </c>
      <c r="G64" s="16">
        <f t="shared" si="1"/>
        <v>35.208333333333336</v>
      </c>
    </row>
    <row r="65">
      <c r="A65" s="8"/>
      <c r="B65" s="8" t="s">
        <v>66</v>
      </c>
      <c r="C65" s="12">
        <f t="shared" si="7"/>
        <v>307</v>
      </c>
      <c r="D65" s="12">
        <v>128</v>
      </c>
      <c r="E65" s="16">
        <f t="shared" si="0"/>
        <v>41.693811074918571</v>
      </c>
      <c r="F65" s="12">
        <v>179</v>
      </c>
      <c r="G65" s="16">
        <f t="shared" si="1"/>
        <v>58.306188925081436</v>
      </c>
    </row>
    <row r="66">
      <c r="A66" s="8"/>
      <c r="B66" s="8" t="s">
        <v>67</v>
      </c>
      <c r="C66" s="12">
        <f t="shared" si="7"/>
        <v>55</v>
      </c>
      <c r="D66" s="12">
        <v>13</v>
      </c>
      <c r="E66" s="16">
        <f t="shared" si="0"/>
        <v>23.636363636363637</v>
      </c>
      <c r="F66" s="12">
        <v>42</v>
      </c>
      <c r="G66" s="16">
        <f t="shared" si="1"/>
        <v>76.363636363636374</v>
      </c>
    </row>
    <row r="67" ht="21" customHeight="1">
      <c r="A67" s="9" t="s">
        <v>68</v>
      </c>
      <c r="B67" s="9"/>
      <c r="C67" s="13">
        <f>SUM(C68:C77)</f>
        <v>5067</v>
      </c>
      <c r="D67" s="13">
        <f>SUM(D68:D77)</f>
        <v>3240</v>
      </c>
      <c r="E67" s="16">
        <f t="shared" si="0"/>
        <v>63.943161634103021</v>
      </c>
      <c r="F67" s="13">
        <f>SUM(F68:F77)</f>
        <v>1827</v>
      </c>
      <c r="G67" s="16">
        <f t="shared" si="1"/>
        <v>36.056838365896979</v>
      </c>
    </row>
    <row r="68" ht="21" customHeight="1">
      <c r="A68" s="8"/>
      <c r="B68" s="8" t="s">
        <v>69</v>
      </c>
      <c r="C68" s="12">
        <f ref="C68:C77" t="shared" si="8">SUM(D68,F68)</f>
        <v>513</v>
      </c>
      <c r="D68" s="12">
        <v>223</v>
      </c>
      <c r="E68" s="16">
        <f t="shared" si="0"/>
        <v>43.469785575048732</v>
      </c>
      <c r="F68" s="12">
        <v>290</v>
      </c>
      <c r="G68" s="16">
        <f t="shared" si="1"/>
        <v>56.530214424951261</v>
      </c>
    </row>
    <row r="69">
      <c r="A69" s="8"/>
      <c r="B69" s="8" t="s">
        <v>70</v>
      </c>
      <c r="C69" s="12">
        <f t="shared" si="8"/>
        <v>199</v>
      </c>
      <c r="D69" s="12">
        <v>148</v>
      </c>
      <c r="E69" s="16">
        <f t="shared" si="0"/>
        <v>74.371859296482413</v>
      </c>
      <c r="F69" s="12">
        <v>51</v>
      </c>
      <c r="G69" s="16">
        <f t="shared" si="1"/>
        <v>25.628140703517587</v>
      </c>
    </row>
    <row r="70">
      <c r="A70" s="8"/>
      <c r="B70" s="8" t="s">
        <v>71</v>
      </c>
      <c r="C70" s="12">
        <f t="shared" si="8"/>
        <v>308</v>
      </c>
      <c r="D70" s="12">
        <v>196</v>
      </c>
      <c r="E70" s="16">
        <f t="shared" si="0"/>
        <v>63.636363636363633</v>
      </c>
      <c r="F70" s="12">
        <v>112</v>
      </c>
      <c r="G70" s="16">
        <f t="shared" si="1"/>
        <v>36.363636363636367</v>
      </c>
    </row>
    <row r="71">
      <c r="A71" s="8"/>
      <c r="B71" s="8" t="s">
        <v>72</v>
      </c>
      <c r="C71" s="12">
        <f t="shared" si="8"/>
        <v>452</v>
      </c>
      <c r="D71" s="12">
        <v>312</v>
      </c>
      <c r="E71" s="16">
        <f t="shared" si="0"/>
        <v>69.026548672566364</v>
      </c>
      <c r="F71" s="12">
        <v>140</v>
      </c>
      <c r="G71" s="16">
        <f t="shared" si="1"/>
        <v>30.973451327433626</v>
      </c>
    </row>
    <row r="72">
      <c r="A72" s="8"/>
      <c r="B72" s="8" t="s">
        <v>73</v>
      </c>
      <c r="C72" s="12">
        <f t="shared" si="8"/>
        <v>316</v>
      </c>
      <c r="D72" s="12">
        <v>177</v>
      </c>
      <c r="E72" s="16">
        <f t="shared" si="0"/>
        <v>56.0126582278481</v>
      </c>
      <c r="F72" s="12">
        <v>139</v>
      </c>
      <c r="G72" s="16">
        <f t="shared" si="1"/>
        <v>43.9873417721519</v>
      </c>
    </row>
    <row r="73">
      <c r="A73" s="8"/>
      <c r="B73" s="8" t="s">
        <v>74</v>
      </c>
      <c r="C73" s="12">
        <f t="shared" si="8"/>
        <v>1191</v>
      </c>
      <c r="D73" s="12">
        <v>855</v>
      </c>
      <c r="E73" s="16">
        <f ref="E73:E112" t="shared" si="9">IF(D73=0,".0",D73/C73*100)</f>
        <v>71.788413098236788</v>
      </c>
      <c r="F73" s="12">
        <v>336</v>
      </c>
      <c r="G73" s="16">
        <f ref="G73:G112" t="shared" si="10">IF(F73=0,".0",F73/C73*100)</f>
        <v>28.211586901763226</v>
      </c>
    </row>
    <row r="74">
      <c r="A74" s="8"/>
      <c r="B74" s="8" t="s">
        <v>75</v>
      </c>
      <c r="C74" s="12">
        <f t="shared" si="8"/>
        <v>767</v>
      </c>
      <c r="D74" s="12">
        <v>539</v>
      </c>
      <c r="E74" s="16">
        <f t="shared" si="9"/>
        <v>70.273794002607559</v>
      </c>
      <c r="F74" s="12">
        <v>228</v>
      </c>
      <c r="G74" s="16">
        <f t="shared" si="10"/>
        <v>29.726205997392434</v>
      </c>
    </row>
    <row r="75">
      <c r="B75" s="8" t="s">
        <v>76</v>
      </c>
      <c r="C75" s="12">
        <f t="shared" si="8"/>
        <v>466</v>
      </c>
      <c r="D75" s="12">
        <v>321</v>
      </c>
      <c r="E75" s="16">
        <f t="shared" si="9"/>
        <v>68.884120171673828</v>
      </c>
      <c r="F75" s="12">
        <v>145</v>
      </c>
      <c r="G75" s="16">
        <f t="shared" si="10"/>
        <v>31.115879828326182</v>
      </c>
    </row>
    <row r="76">
      <c r="B76" s="8" t="s">
        <v>77</v>
      </c>
      <c r="C76" s="12">
        <f t="shared" si="8"/>
        <v>330</v>
      </c>
      <c r="D76" s="12">
        <v>176</v>
      </c>
      <c r="E76" s="16">
        <f t="shared" si="9"/>
        <v>53.333333333333336</v>
      </c>
      <c r="F76" s="12">
        <v>154</v>
      </c>
      <c r="G76" s="16">
        <f t="shared" si="10"/>
        <v>46.666666666666664</v>
      </c>
    </row>
    <row r="77">
      <c r="B77" s="8" t="s">
        <v>78</v>
      </c>
      <c r="C77" s="12">
        <f t="shared" si="8"/>
        <v>525</v>
      </c>
      <c r="D77" s="12">
        <v>293</v>
      </c>
      <c r="E77" s="16">
        <f t="shared" si="9"/>
        <v>55.80952380952381</v>
      </c>
      <c r="F77" s="12">
        <v>232</v>
      </c>
      <c r="G77" s="16">
        <f t="shared" si="10"/>
        <v>44.19047619047619</v>
      </c>
    </row>
    <row r="78" ht="21" customHeight="1">
      <c r="A78" s="9" t="s">
        <v>79</v>
      </c>
      <c r="B78" s="9"/>
      <c r="C78" s="13">
        <f>SUM(C79:C93)</f>
        <v>19836</v>
      </c>
      <c r="D78" s="13">
        <f>SUM(D79:D93)</f>
        <v>14829</v>
      </c>
      <c r="E78" s="16">
        <f t="shared" si="9"/>
        <v>74.758015728977611</v>
      </c>
      <c r="F78" s="13">
        <f>SUM(F79:F93)</f>
        <v>5007</v>
      </c>
      <c r="G78" s="16">
        <f t="shared" si="10"/>
        <v>25.241984271022382</v>
      </c>
    </row>
    <row r="79" ht="21" customHeight="1">
      <c r="A79" s="8"/>
      <c r="B79" s="8" t="s">
        <v>80</v>
      </c>
      <c r="C79" s="12">
        <f ref="C79:C93" t="shared" si="11">SUM(D79,F79)</f>
        <v>139</v>
      </c>
      <c r="D79" s="12">
        <v>80</v>
      </c>
      <c r="E79" s="16">
        <f t="shared" si="9"/>
        <v>57.553956834532372</v>
      </c>
      <c r="F79" s="12">
        <v>59</v>
      </c>
      <c r="G79" s="16">
        <f t="shared" si="10"/>
        <v>42.446043165467628</v>
      </c>
    </row>
    <row r="80">
      <c r="A80" s="8"/>
      <c r="B80" s="8" t="s">
        <v>81</v>
      </c>
      <c r="C80" s="12">
        <f t="shared" si="11"/>
        <v>9030</v>
      </c>
      <c r="D80" s="12">
        <v>8173</v>
      </c>
      <c r="E80" s="16">
        <f t="shared" si="9"/>
        <v>90.5094130675526</v>
      </c>
      <c r="F80" s="12">
        <v>857</v>
      </c>
      <c r="G80" s="16">
        <f t="shared" si="10"/>
        <v>9.4905869324473979</v>
      </c>
    </row>
    <row r="81">
      <c r="A81" s="8"/>
      <c r="B81" s="8" t="s">
        <v>82</v>
      </c>
      <c r="C81" s="12">
        <f t="shared" si="11"/>
        <v>615</v>
      </c>
      <c r="D81" s="12">
        <v>255</v>
      </c>
      <c r="E81" s="16">
        <f t="shared" si="9"/>
        <v>41.463414634146339</v>
      </c>
      <c r="F81" s="12">
        <v>360</v>
      </c>
      <c r="G81" s="16">
        <f t="shared" si="10"/>
        <v>58.536585365853654</v>
      </c>
    </row>
    <row r="82">
      <c r="A82" s="8"/>
      <c r="B82" s="8" t="s">
        <v>83</v>
      </c>
      <c r="C82" s="12">
        <f t="shared" si="11"/>
        <v>360</v>
      </c>
      <c r="D82" s="12">
        <v>224</v>
      </c>
      <c r="E82" s="16">
        <f t="shared" si="9"/>
        <v>62.222222222222221</v>
      </c>
      <c r="F82" s="12">
        <v>136</v>
      </c>
      <c r="G82" s="16">
        <f t="shared" si="10"/>
        <v>37.777777777777779</v>
      </c>
    </row>
    <row r="83">
      <c r="A83" s="8"/>
      <c r="B83" s="8" t="s">
        <v>84</v>
      </c>
      <c r="C83" s="12">
        <f t="shared" si="11"/>
        <v>1060</v>
      </c>
      <c r="D83" s="12">
        <v>485</v>
      </c>
      <c r="E83" s="16">
        <f t="shared" si="9"/>
        <v>45.754716981132077</v>
      </c>
      <c r="F83" s="12">
        <v>575</v>
      </c>
      <c r="G83" s="16">
        <f t="shared" si="10"/>
        <v>54.24528301886793</v>
      </c>
    </row>
    <row r="84">
      <c r="A84" s="8"/>
      <c r="B84" s="8" t="s">
        <v>85</v>
      </c>
      <c r="C84" s="12">
        <f t="shared" si="11"/>
        <v>6022</v>
      </c>
      <c r="D84" s="12">
        <v>4392</v>
      </c>
      <c r="E84" s="16">
        <f t="shared" si="9"/>
        <v>72.932580538027239</v>
      </c>
      <c r="F84" s="12">
        <v>1630</v>
      </c>
      <c r="G84" s="16">
        <f t="shared" si="10"/>
        <v>27.067419461972769</v>
      </c>
    </row>
    <row r="85">
      <c r="A85" s="8"/>
      <c r="B85" s="8" t="s">
        <v>86</v>
      </c>
      <c r="C85" s="12">
        <f t="shared" si="11"/>
        <v>213</v>
      </c>
      <c r="D85" s="12">
        <v>100</v>
      </c>
      <c r="E85" s="16">
        <f t="shared" si="9"/>
        <v>46.948356807511736</v>
      </c>
      <c r="F85" s="12">
        <v>113</v>
      </c>
      <c r="G85" s="16">
        <f t="shared" si="10"/>
        <v>53.051643192488264</v>
      </c>
    </row>
    <row r="86">
      <c r="B86" s="8" t="s">
        <v>87</v>
      </c>
      <c r="C86" s="12">
        <f t="shared" si="11"/>
        <v>288</v>
      </c>
      <c r="D86" s="12">
        <v>182</v>
      </c>
      <c r="E86" s="16">
        <f t="shared" si="9"/>
        <v>63.194444444444443</v>
      </c>
      <c r="F86" s="12">
        <v>106</v>
      </c>
      <c r="G86" s="16">
        <f t="shared" si="10"/>
        <v>36.805555555555557</v>
      </c>
    </row>
    <row r="87">
      <c r="B87" s="8" t="s">
        <v>88</v>
      </c>
      <c r="C87" s="12">
        <f t="shared" si="11"/>
        <v>262</v>
      </c>
      <c r="D87" s="12">
        <v>115</v>
      </c>
      <c r="E87" s="16">
        <f t="shared" si="9"/>
        <v>43.893129770992367</v>
      </c>
      <c r="F87" s="12">
        <v>147</v>
      </c>
      <c r="G87" s="16">
        <f t="shared" si="10"/>
        <v>56.106870229007633</v>
      </c>
    </row>
    <row r="88">
      <c r="B88" s="8" t="s">
        <v>89</v>
      </c>
      <c r="C88" s="12">
        <f t="shared" si="11"/>
        <v>372</v>
      </c>
      <c r="D88" s="12">
        <v>199</v>
      </c>
      <c r="E88" s="16">
        <f t="shared" si="9"/>
        <v>53.494623655913976</v>
      </c>
      <c r="F88" s="12">
        <v>173</v>
      </c>
      <c r="G88" s="16">
        <f t="shared" si="10"/>
        <v>46.505376344086017</v>
      </c>
    </row>
    <row r="89">
      <c r="B89" s="8" t="s">
        <v>90</v>
      </c>
      <c r="C89" s="12">
        <f t="shared" si="11"/>
        <v>677</v>
      </c>
      <c r="D89" s="12">
        <v>285</v>
      </c>
      <c r="E89" s="16">
        <f t="shared" si="9"/>
        <v>42.097488921713442</v>
      </c>
      <c r="F89" s="12">
        <v>392</v>
      </c>
      <c r="G89" s="16">
        <f t="shared" si="10"/>
        <v>57.902511078286558</v>
      </c>
    </row>
    <row r="90">
      <c r="B90" s="8" t="s">
        <v>91</v>
      </c>
      <c r="C90" s="12">
        <f t="shared" si="11"/>
        <v>276</v>
      </c>
      <c r="D90" s="12">
        <v>159</v>
      </c>
      <c r="E90" s="16">
        <f t="shared" si="9"/>
        <v>57.608695652173914</v>
      </c>
      <c r="F90" s="12">
        <v>117</v>
      </c>
      <c r="G90" s="16">
        <f t="shared" si="10"/>
        <v>42.391304347826086</v>
      </c>
    </row>
    <row r="91">
      <c r="B91" s="8" t="s">
        <v>92</v>
      </c>
      <c r="C91" s="12">
        <f t="shared" si="11"/>
        <v>471</v>
      </c>
      <c r="D91" s="12">
        <v>170</v>
      </c>
      <c r="E91" s="16">
        <f t="shared" si="9"/>
        <v>36.093418259023352</v>
      </c>
      <c r="F91" s="12">
        <v>301</v>
      </c>
      <c r="G91" s="16">
        <f t="shared" si="10"/>
        <v>63.906581740976641</v>
      </c>
    </row>
    <row r="92">
      <c r="B92" s="8" t="s">
        <v>93</v>
      </c>
      <c r="C92" s="12">
        <f t="shared" si="11"/>
        <v>35</v>
      </c>
      <c r="D92" s="12">
        <v>10</v>
      </c>
      <c r="E92" s="16">
        <f t="shared" si="9"/>
        <v>28.571428571428569</v>
      </c>
      <c r="F92" s="12">
        <v>25</v>
      </c>
      <c r="G92" s="16">
        <f t="shared" si="10"/>
        <v>71.428571428571431</v>
      </c>
    </row>
    <row r="93">
      <c r="B93" s="8" t="s">
        <v>94</v>
      </c>
      <c r="C93" s="12">
        <f t="shared" si="11"/>
        <v>16</v>
      </c>
      <c r="D93" s="12">
        <v>0</v>
      </c>
      <c r="E93" s="16" t="str">
        <f t="shared" si="9"/>
        <v>.0</v>
      </c>
      <c r="F93" s="12">
        <v>16</v>
      </c>
      <c r="G93" s="16">
        <f t="shared" si="10"/>
        <v>100</v>
      </c>
    </row>
    <row r="94" ht="21" customHeight="1">
      <c r="A94" s="9" t="s">
        <v>95</v>
      </c>
      <c r="B94" s="9"/>
      <c r="C94" s="13">
        <f>SUM(C95:C102)</f>
        <v>5441</v>
      </c>
      <c r="D94" s="13">
        <f>SUM(D95:D102)</f>
        <v>3982</v>
      </c>
      <c r="E94" s="16">
        <f t="shared" si="9"/>
        <v>73.18507627274397</v>
      </c>
      <c r="F94" s="13">
        <f>SUM(F95:F102)</f>
        <v>1459</v>
      </c>
      <c r="G94" s="16">
        <f t="shared" si="10"/>
        <v>26.814923727256019</v>
      </c>
    </row>
    <row r="95" ht="21" customHeight="1">
      <c r="A95" s="8"/>
      <c r="B95" s="8" t="s">
        <v>96</v>
      </c>
      <c r="C95" s="12">
        <f ref="C95:C102" t="shared" si="12">SUM(D95,F95)</f>
        <v>425</v>
      </c>
      <c r="D95" s="12">
        <v>275</v>
      </c>
      <c r="E95" s="16">
        <f t="shared" si="9"/>
        <v>64.705882352941174</v>
      </c>
      <c r="F95" s="12">
        <v>150</v>
      </c>
      <c r="G95" s="16">
        <f t="shared" si="10"/>
        <v>35.294117647058826</v>
      </c>
    </row>
    <row r="96">
      <c r="A96" s="8"/>
      <c r="B96" s="8" t="s">
        <v>97</v>
      </c>
      <c r="C96" s="12">
        <f t="shared" si="12"/>
        <v>358</v>
      </c>
      <c r="D96" s="12">
        <v>209</v>
      </c>
      <c r="E96" s="16">
        <f t="shared" si="9"/>
        <v>58.379888268156421</v>
      </c>
      <c r="F96" s="12">
        <v>149</v>
      </c>
      <c r="G96" s="16">
        <f t="shared" si="10"/>
        <v>41.620111731843572</v>
      </c>
    </row>
    <row r="97">
      <c r="A97" s="8"/>
      <c r="B97" s="8" t="s">
        <v>98</v>
      </c>
      <c r="C97" s="12">
        <f t="shared" si="12"/>
        <v>3069</v>
      </c>
      <c r="D97" s="12">
        <v>2559</v>
      </c>
      <c r="E97" s="16">
        <f t="shared" si="9"/>
        <v>83.382209188660809</v>
      </c>
      <c r="F97" s="12">
        <v>510</v>
      </c>
      <c r="G97" s="16">
        <f t="shared" si="10"/>
        <v>16.617790811339198</v>
      </c>
    </row>
    <row r="98">
      <c r="A98" s="8"/>
      <c r="B98" s="8" t="s">
        <v>99</v>
      </c>
      <c r="C98" s="12">
        <f t="shared" si="12"/>
        <v>287</v>
      </c>
      <c r="D98" s="12">
        <v>178</v>
      </c>
      <c r="E98" s="16">
        <f t="shared" si="9"/>
        <v>62.020905923344948</v>
      </c>
      <c r="F98" s="12">
        <v>109</v>
      </c>
      <c r="G98" s="16">
        <f t="shared" si="10"/>
        <v>37.979094076655052</v>
      </c>
    </row>
    <row r="99">
      <c r="A99" s="8"/>
      <c r="B99" s="8" t="s">
        <v>100</v>
      </c>
      <c r="C99" s="12">
        <f t="shared" si="12"/>
        <v>126</v>
      </c>
      <c r="D99" s="12">
        <v>101</v>
      </c>
      <c r="E99" s="16">
        <f t="shared" si="9"/>
        <v>80.158730158730165</v>
      </c>
      <c r="F99" s="12">
        <v>25</v>
      </c>
      <c r="G99" s="16">
        <f t="shared" si="10"/>
        <v>19.841269841269842</v>
      </c>
    </row>
    <row r="100">
      <c r="A100" s="8"/>
      <c r="B100" s="8" t="s">
        <v>101</v>
      </c>
      <c r="C100" s="12">
        <f t="shared" si="12"/>
        <v>524</v>
      </c>
      <c r="D100" s="12">
        <v>240</v>
      </c>
      <c r="E100" s="16">
        <f t="shared" si="9"/>
        <v>45.801526717557252</v>
      </c>
      <c r="F100" s="12">
        <v>284</v>
      </c>
      <c r="G100" s="16">
        <f t="shared" si="10"/>
        <v>54.198473282442748</v>
      </c>
    </row>
    <row r="101">
      <c r="A101" s="8"/>
      <c r="B101" s="8" t="s">
        <v>102</v>
      </c>
      <c r="C101" s="12">
        <f t="shared" si="12"/>
        <v>460</v>
      </c>
      <c r="D101" s="12">
        <v>278</v>
      </c>
      <c r="E101" s="16">
        <f t="shared" si="9"/>
        <v>60.434782608695649</v>
      </c>
      <c r="F101" s="12">
        <v>182</v>
      </c>
      <c r="G101" s="16">
        <f t="shared" si="10"/>
        <v>39.565217391304344</v>
      </c>
    </row>
    <row r="102">
      <c r="B102" s="8" t="s">
        <v>103</v>
      </c>
      <c r="C102" s="12">
        <f t="shared" si="12"/>
        <v>192</v>
      </c>
      <c r="D102" s="12">
        <v>142</v>
      </c>
      <c r="E102" s="16">
        <f t="shared" si="9"/>
        <v>73.958333333333343</v>
      </c>
      <c r="F102" s="12">
        <v>50</v>
      </c>
      <c r="G102" s="16">
        <f t="shared" si="10"/>
        <v>26.041666666666668</v>
      </c>
    </row>
    <row r="103" ht="21" customHeight="1">
      <c r="A103" s="9" t="s">
        <v>104</v>
      </c>
      <c r="B103" s="9"/>
      <c r="C103" s="13">
        <f>SUM(C104:C112)</f>
        <v>4637</v>
      </c>
      <c r="D103" s="13">
        <f>SUM(D104:D112)</f>
        <v>2765</v>
      </c>
      <c r="E103" s="16">
        <f t="shared" si="9"/>
        <v>59.629070519732586</v>
      </c>
      <c r="F103" s="13">
        <f>SUM(F104:F112)</f>
        <v>1872</v>
      </c>
      <c r="G103" s="16">
        <f t="shared" si="10"/>
        <v>40.370929480267414</v>
      </c>
    </row>
    <row r="104" ht="21" customHeight="1">
      <c r="A104" s="8"/>
      <c r="B104" s="8" t="s">
        <v>105</v>
      </c>
      <c r="C104" s="12">
        <f ref="C104:C112" t="shared" si="13">SUM(D104,F104)</f>
        <v>291</v>
      </c>
      <c r="D104" s="12">
        <v>155</v>
      </c>
      <c r="E104" s="16">
        <f t="shared" si="9"/>
        <v>53.264604810996566</v>
      </c>
      <c r="F104" s="12">
        <v>136</v>
      </c>
      <c r="G104" s="16">
        <f t="shared" si="10"/>
        <v>46.735395189003434</v>
      </c>
    </row>
    <row r="105">
      <c r="A105" s="8"/>
      <c r="B105" s="8" t="s">
        <v>106</v>
      </c>
      <c r="C105" s="12">
        <f t="shared" si="13"/>
        <v>109</v>
      </c>
      <c r="D105" s="12">
        <v>51</v>
      </c>
      <c r="E105" s="16">
        <f t="shared" si="9"/>
        <v>46.788990825688074</v>
      </c>
      <c r="F105" s="12">
        <v>58</v>
      </c>
      <c r="G105" s="16">
        <f t="shared" si="10"/>
        <v>53.211009174311933</v>
      </c>
    </row>
    <row r="106">
      <c r="A106" s="8"/>
      <c r="B106" s="8" t="s">
        <v>107</v>
      </c>
      <c r="C106" s="12">
        <f t="shared" si="13"/>
        <v>145</v>
      </c>
      <c r="D106" s="12">
        <v>47</v>
      </c>
      <c r="E106" s="16">
        <f t="shared" si="9"/>
        <v>32.41379310344827</v>
      </c>
      <c r="F106" s="12">
        <v>98</v>
      </c>
      <c r="G106" s="16">
        <f t="shared" si="10"/>
        <v>67.58620689655173</v>
      </c>
    </row>
    <row r="107">
      <c r="A107" s="8"/>
      <c r="B107" s="8" t="s">
        <v>108</v>
      </c>
      <c r="C107" s="12">
        <f t="shared" si="13"/>
        <v>354</v>
      </c>
      <c r="D107" s="12">
        <v>154</v>
      </c>
      <c r="E107" s="16">
        <f t="shared" si="9"/>
        <v>43.502824858757059</v>
      </c>
      <c r="F107" s="12">
        <v>200</v>
      </c>
      <c r="G107" s="16">
        <f t="shared" si="10"/>
        <v>56.497175141242941</v>
      </c>
    </row>
    <row r="108">
      <c r="A108" s="8"/>
      <c r="B108" s="8" t="s">
        <v>109</v>
      </c>
      <c r="C108" s="12">
        <f t="shared" si="13"/>
        <v>1264</v>
      </c>
      <c r="D108" s="12">
        <v>862</v>
      </c>
      <c r="E108" s="16">
        <f t="shared" si="9"/>
        <v>68.196202531645568</v>
      </c>
      <c r="F108" s="12">
        <v>402</v>
      </c>
      <c r="G108" s="16">
        <f t="shared" si="10"/>
        <v>31.803797468354428</v>
      </c>
    </row>
    <row r="109">
      <c r="A109" s="8"/>
      <c r="B109" s="8" t="s">
        <v>110</v>
      </c>
      <c r="C109" s="12">
        <f t="shared" si="13"/>
        <v>1262</v>
      </c>
      <c r="D109" s="12">
        <v>847</v>
      </c>
      <c r="E109" s="16">
        <f t="shared" si="9"/>
        <v>67.115689381933436</v>
      </c>
      <c r="F109" s="12">
        <v>415</v>
      </c>
      <c r="G109" s="16">
        <f t="shared" si="10"/>
        <v>32.884310618066557</v>
      </c>
    </row>
    <row r="110">
      <c r="A110" s="8"/>
      <c r="B110" s="8" t="s">
        <v>111</v>
      </c>
      <c r="C110" s="12">
        <f t="shared" si="13"/>
        <v>571</v>
      </c>
      <c r="D110" s="12">
        <v>271</v>
      </c>
      <c r="E110" s="16">
        <f t="shared" si="9"/>
        <v>47.460595446584939</v>
      </c>
      <c r="F110" s="12">
        <v>300</v>
      </c>
      <c r="G110" s="16">
        <f t="shared" si="10"/>
        <v>52.539404553415061</v>
      </c>
    </row>
    <row r="111">
      <c r="B111" s="8" t="s">
        <v>112</v>
      </c>
      <c r="C111" s="12">
        <f t="shared" si="13"/>
        <v>334</v>
      </c>
      <c r="D111" s="12">
        <v>186</v>
      </c>
      <c r="E111" s="16">
        <f t="shared" si="9"/>
        <v>55.688622754491014</v>
      </c>
      <c r="F111" s="12">
        <v>148</v>
      </c>
      <c r="G111" s="16">
        <f t="shared" si="10"/>
        <v>44.311377245508979</v>
      </c>
    </row>
    <row r="112">
      <c r="B112" s="8" t="s">
        <v>113</v>
      </c>
      <c r="C112" s="12">
        <f t="shared" si="13"/>
        <v>307</v>
      </c>
      <c r="D112" s="12">
        <v>192</v>
      </c>
      <c r="E112" s="16">
        <f t="shared" si="9"/>
        <v>62.540716612377842</v>
      </c>
      <c r="F112" s="12">
        <v>115</v>
      </c>
      <c r="G112" s="16">
        <f t="shared" si="10"/>
        <v>37.45928338762215</v>
      </c>
    </row>
    <row r="113">
      <c r="A113" s="11"/>
      <c r="B113" s="11"/>
      <c r="C113" s="11"/>
      <c r="D113" s="11"/>
      <c r="E113" s="11"/>
      <c r="F113" s="11"/>
      <c r="G113" s="11"/>
    </row>
    <row r="114">
      <c r="A114" s="29" t="s">
        <v>114</v>
      </c>
      <c r="B114" s="29"/>
      <c r="C114" s="29"/>
      <c r="D114" s="29"/>
      <c r="E114" s="29"/>
      <c r="F114" s="29"/>
      <c r="G114" s="29"/>
    </row>
    <row r="115">
      <c r="A115" s="18" t="s">
        <v>115</v>
      </c>
      <c r="B115" s="18"/>
      <c r="C115" s="18"/>
      <c r="D115" s="18"/>
      <c r="E115" s="18"/>
      <c r="F115" s="18"/>
      <c r="G115" s="18"/>
    </row>
    <row r="116" ht="36.75" customHeight="1">
      <c r="A116" s="24" t="s">
        <v>116</v>
      </c>
      <c r="B116" s="24"/>
      <c r="C116" s="24"/>
      <c r="D116" s="24"/>
      <c r="E116" s="24"/>
      <c r="F116" s="24"/>
      <c r="G116" s="24"/>
    </row>
    <row r="117">
      <c r="A117" s="19" t="s">
        <v>117</v>
      </c>
      <c r="B117" s="19"/>
      <c r="C117" s="19"/>
      <c r="D117" s="19"/>
      <c r="E117" s="19"/>
      <c r="F117" s="19"/>
      <c r="G117" s="19"/>
    </row>
    <row r="118">
      <c r="A118" s="19" t="s">
        <v>118</v>
      </c>
      <c r="B118" s="19"/>
      <c r="C118" s="19"/>
      <c r="D118" s="19"/>
      <c r="E118" s="19"/>
      <c r="F118" s="19"/>
      <c r="G118" s="19"/>
    </row>
  </sheetData>
  <mergeCells>
    <mergeCell ref="A1:G1"/>
    <mergeCell ref="A2:G2"/>
    <mergeCell ref="A3:G3"/>
    <mergeCell ref="A114:G114"/>
    <mergeCell ref="A5:B5"/>
    <mergeCell ref="A7:B7"/>
    <mergeCell ref="A118:G118"/>
    <mergeCell ref="D4:E4"/>
    <mergeCell ref="F4:G4"/>
    <mergeCell ref="A117:G117"/>
    <mergeCell ref="A116:G116"/>
  </mergeCells>
  <phoneticPr fontId="5" type="noConversion"/>
  <pageMargins left="0.75" right="0.75" top="0.5" bottom="0.5" header="0.5" footer="0.5"/>
  <pageSetup fitToHeight="0" orientation="portrait"/>
  <headerFooter alignWithMargins="0"/>
  <ignoredErrors>
    <ignoredError sqref="E7 E9 E15 C15 C22 E22 C29 E29 C39 E39 C49 E49 C59 E59 E67 C67 C78 E78 E94 C94 C103 E10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H-14</vt:lpstr>
      <vt:lpstr>'Table H-14'!Print_Area</vt:lpstr>
      <vt:lpstr>'Table H-14'!Print_Titles</vt:lpstr>
    </vt:vector>
  </TitlesOfParts>
  <Company>AOUSC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AOUSC</cp:lastModifiedBy>
  <cp:lastPrinted>2020-03-02T19:54:10Z</cp:lastPrinted>
  <dcterms:created xsi:type="dcterms:W3CDTF">2005-10-17T17:44:27Z</dcterms:created>
  <dcterms:modified xsi:type="dcterms:W3CDTF">2020-03-02T19:54:15Z</dcterms:modified>
</cp:coreProperties>
</file>